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20\Publicacion Ejecucion Presupuestal Mensual\27 Enero\"/>
    </mc:Choice>
  </mc:AlternateContent>
  <bookViews>
    <workbookView xWindow="0" yWindow="0" windowWidth="24000" windowHeight="9735"/>
  </bookViews>
  <sheets>
    <sheet name="REP_EPG034_EjecucionPresupuesta" sheetId="1" r:id="rId1"/>
  </sheets>
  <definedNames>
    <definedName name="_xlnm.Print_Area" localSheetId="0">REP_EPG034_EjecucionPresupuesta!$A$1:$M$28</definedName>
  </definedNames>
  <calcPr calcId="152511"/>
</workbook>
</file>

<file path=xl/calcChain.xml><?xml version="1.0" encoding="utf-8"?>
<calcChain xmlns="http://schemas.openxmlformats.org/spreadsheetml/2006/main">
  <c r="P27" i="1" l="1"/>
  <c r="J27" i="1" l="1"/>
  <c r="J26" i="1"/>
  <c r="J25" i="1"/>
  <c r="J23" i="1"/>
  <c r="J22" i="1"/>
  <c r="J21" i="1"/>
  <c r="J20" i="1"/>
  <c r="J18" i="1"/>
  <c r="J17" i="1"/>
  <c r="J15" i="1"/>
  <c r="J14" i="1"/>
  <c r="J13" i="1"/>
  <c r="J11" i="1"/>
  <c r="J10" i="1"/>
  <c r="J9" i="1"/>
  <c r="J8" i="1"/>
  <c r="J7" i="1"/>
  <c r="J6" i="1"/>
  <c r="J5" i="1"/>
  <c r="L26" i="1" l="1"/>
  <c r="L25" i="1"/>
  <c r="L22" i="1"/>
  <c r="L21" i="1"/>
  <c r="L20" i="1"/>
  <c r="L19" i="1"/>
  <c r="L18" i="1"/>
  <c r="L17" i="1"/>
  <c r="L15" i="1"/>
  <c r="L14" i="1"/>
  <c r="L13" i="1"/>
  <c r="L12" i="1"/>
  <c r="L10" i="1"/>
  <c r="L9" i="1"/>
  <c r="L7" i="1"/>
  <c r="L6" i="1"/>
  <c r="L5" i="1"/>
  <c r="M27" i="1"/>
  <c r="M23" i="1"/>
  <c r="M16" i="1"/>
  <c r="M11" i="1"/>
  <c r="M8" i="1"/>
  <c r="M24" i="1" l="1"/>
  <c r="M28" i="1" s="1"/>
  <c r="N28" i="1" l="1"/>
  <c r="D27" i="1"/>
  <c r="E27" i="1"/>
  <c r="F27" i="1"/>
  <c r="G27" i="1"/>
  <c r="H27" i="1"/>
  <c r="I27" i="1"/>
  <c r="K27" i="1"/>
  <c r="C27" i="1"/>
  <c r="D23" i="1"/>
  <c r="E23" i="1"/>
  <c r="F23" i="1"/>
  <c r="G23" i="1"/>
  <c r="H23" i="1"/>
  <c r="I23" i="1"/>
  <c r="K23" i="1"/>
  <c r="C23" i="1"/>
  <c r="C24" i="1" s="1"/>
  <c r="D16" i="1"/>
  <c r="E16" i="1"/>
  <c r="F16" i="1"/>
  <c r="G16" i="1"/>
  <c r="H16" i="1"/>
  <c r="I16" i="1"/>
  <c r="J16" i="1" s="1"/>
  <c r="K16" i="1"/>
  <c r="C16" i="1"/>
  <c r="D11" i="1"/>
  <c r="E11" i="1"/>
  <c r="F11" i="1"/>
  <c r="G11" i="1"/>
  <c r="H11" i="1"/>
  <c r="I11" i="1"/>
  <c r="K11" i="1"/>
  <c r="C11" i="1"/>
  <c r="D8" i="1"/>
  <c r="D24" i="1" s="1"/>
  <c r="D28" i="1" s="1"/>
  <c r="E8" i="1"/>
  <c r="E24" i="1" s="1"/>
  <c r="E28" i="1" s="1"/>
  <c r="F8" i="1"/>
  <c r="F24" i="1" s="1"/>
  <c r="F28" i="1" s="1"/>
  <c r="G8" i="1"/>
  <c r="G24" i="1" s="1"/>
  <c r="G28" i="1" s="1"/>
  <c r="H8" i="1"/>
  <c r="H24" i="1" s="1"/>
  <c r="H28" i="1" s="1"/>
  <c r="I8" i="1"/>
  <c r="K8" i="1"/>
  <c r="C8" i="1"/>
  <c r="K24" i="1" l="1"/>
  <c r="K28" i="1" s="1"/>
  <c r="C28" i="1"/>
  <c r="L11" i="1"/>
  <c r="L16" i="1"/>
  <c r="L23" i="1"/>
  <c r="L27" i="1"/>
  <c r="I24" i="1"/>
  <c r="J24" i="1" s="1"/>
  <c r="L8" i="1"/>
  <c r="I28" i="1" l="1"/>
  <c r="L24" i="1"/>
  <c r="P24" i="1" s="1"/>
  <c r="L28" i="1" l="1"/>
  <c r="J28" i="1"/>
  <c r="P28" i="1" l="1"/>
  <c r="L31" i="1"/>
</calcChain>
</file>

<file path=xl/sharedStrings.xml><?xml version="1.0" encoding="utf-8"?>
<sst xmlns="http://schemas.openxmlformats.org/spreadsheetml/2006/main" count="90" uniqueCount="56">
  <si>
    <t>Año Fiscal:</t>
  </si>
  <si>
    <t/>
  </si>
  <si>
    <t>Vigencia:</t>
  </si>
  <si>
    <t>Actual</t>
  </si>
  <si>
    <t>Periodo:</t>
  </si>
  <si>
    <t>RUBRO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</si>
  <si>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</si>
  <si>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</si>
  <si>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</si>
  <si>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</si>
  <si>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</si>
  <si>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</si>
  <si>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</si>
  <si>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</si>
  <si>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</si>
  <si>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</si>
  <si>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</si>
  <si>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</si>
  <si>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</si>
  <si>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</si>
  <si>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</si>
  <si>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</si>
  <si>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A-02-01</t>
  </si>
  <si>
    <t>ADQUISICIÓN DE ACTIVOS NO FINANCIEROS</t>
  </si>
  <si>
    <t>A-02-02</t>
  </si>
  <si>
    <t>ADQUISICIONES DIFERENTES DE ACTIVOS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</si>
  <si>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</si>
  <si>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</si>
  <si>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</si>
  <si>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</si>
  <si>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</si>
  <si>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</si>
  <si>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</si>
  <si>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</si>
  <si>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A-08-01</t>
  </si>
  <si>
    <t>IMPUESTOS</t>
  </si>
  <si>
    <t>A-08-03</t>
  </si>
  <si>
    <t>TASAS Y DERECHOS ADMINISTRATIVOS</t>
  </si>
  <si>
    <t>A-08-04-01</t>
  </si>
  <si>
    <t>CUOTA DE FISCALIZACIÓN Y AUDITAJE</t>
  </si>
  <si>
    <t>A-08-05</t>
  </si>
  <si>
    <t>MULTAS, SANCIONES E INTERESES DE MORA</t>
  </si>
  <si>
    <t>C-0199-1000-2</t>
  </si>
  <si>
    <t>MEJORAMIENTO DE LAS CONDICIONES DE SEGURIDAD Y PROTECCIÓN EN LOS DESPLAZAMIENTOS DE LOS REPRESENTANTES A LA CÁMARA.  NACIONAL</t>
  </si>
  <si>
    <t>C-0199-1000-4</t>
  </si>
  <si>
    <t>MEJORAMIENTO DEL SISTEMA DE GESTION DOCUMENTAL Y DE LA INFORMACION EN LA CAMARA DE REPRESENTANTES BOGOTA</t>
  </si>
  <si>
    <t>GASTOS DE PERSONAL</t>
  </si>
  <si>
    <t>GASTOS GENERALES</t>
  </si>
  <si>
    <t>TRANSFERENCIAS CORRIENTES</t>
  </si>
  <si>
    <t>GASTOS POR TRIBUTOS, MULTAS, SANCIONES E INTERESES DE MORA</t>
  </si>
  <si>
    <t>FUNCIONAMIENTO</t>
  </si>
  <si>
    <t>INVERSION</t>
  </si>
  <si>
    <t>TOTAL PRESUPUESTO</t>
  </si>
  <si>
    <t>RESERVA</t>
  </si>
  <si>
    <t>% EJEC</t>
  </si>
  <si>
    <t>Enero-Diciembre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</si>
</sst>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/>
    <xf numFmtId="0" fontId="1" fillId="3" borderId="0" xfId="0" applyFont="1" applyFill="1" applyBorder="1"/>
    <xf numFmtId="0" fontId="1" fillId="4" borderId="0" xfId="0" applyFont="1" applyFill="1" applyBorder="1"/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1" fillId="0" borderId="0" xfId="1" applyNumberFormat="1" applyFont="1" applyFill="1" applyBorder="1"/>
    <xf numFmtId="164" fontId="3" fillId="4" borderId="3" xfId="1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vertical="center" wrapText="1" readingOrder="1"/>
    </xf>
    <xf numFmtId="0" fontId="3" fillId="0" borderId="4" xfId="0" applyNumberFormat="1" applyFont="1" applyFill="1" applyBorder="1" applyAlignment="1">
      <alignment horizontal="left" vertical="center" wrapText="1" readingOrder="1"/>
    </xf>
    <xf numFmtId="164" fontId="4" fillId="0" borderId="4" xfId="1" applyNumberFormat="1" applyFont="1" applyFill="1" applyBorder="1" applyAlignment="1">
      <alignment horizontal="right" vertical="center" wrapText="1" readingOrder="1"/>
    </xf>
    <xf numFmtId="0" fontId="2" fillId="3" borderId="2" xfId="0" applyNumberFormat="1" applyFont="1" applyFill="1" applyBorder="1" applyAlignment="1">
      <alignment horizontal="center" vertical="center" wrapText="1" readingOrder="1"/>
    </xf>
    <xf numFmtId="164" fontId="2" fillId="3" borderId="2" xfId="1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164" fontId="3" fillId="2" borderId="2" xfId="1" applyNumberFormat="1" applyFont="1" applyFill="1" applyBorder="1" applyAlignment="1">
      <alignment horizontal="right" vertical="center" wrapText="1" readingOrder="1"/>
    </xf>
    <xf numFmtId="164" fontId="3" fillId="4" borderId="2" xfId="1" applyNumberFormat="1" applyFont="1" applyFill="1" applyBorder="1" applyAlignment="1">
      <alignment horizontal="right" vertical="center" wrapText="1" readingOrder="1"/>
    </xf>
    <xf numFmtId="165" fontId="2" fillId="0" borderId="0" xfId="2" applyNumberFormat="1" applyFont="1" applyFill="1" applyBorder="1" applyAlignment="1">
      <alignment horizontal="center" vertical="center" wrapText="1" readingOrder="1"/>
    </xf>
    <xf numFmtId="165" fontId="2" fillId="3" borderId="2" xfId="2" applyNumberFormat="1" applyFont="1" applyFill="1" applyBorder="1" applyAlignment="1">
      <alignment horizontal="center" vertical="center" wrapText="1" readingOrder="1"/>
    </xf>
    <xf numFmtId="165" fontId="3" fillId="0" borderId="2" xfId="2" applyNumberFormat="1" applyFont="1" applyFill="1" applyBorder="1" applyAlignment="1">
      <alignment horizontal="right" vertical="center" wrapText="1" readingOrder="1"/>
    </xf>
    <xf numFmtId="165" fontId="3" fillId="2" borderId="2" xfId="2" applyNumberFormat="1" applyFont="1" applyFill="1" applyBorder="1" applyAlignment="1">
      <alignment horizontal="right" vertical="center" wrapText="1" readingOrder="1"/>
    </xf>
    <xf numFmtId="165" fontId="3" fillId="4" borderId="2" xfId="2" applyNumberFormat="1" applyFont="1" applyFill="1" applyBorder="1" applyAlignment="1">
      <alignment horizontal="right" vertical="center" wrapText="1" readingOrder="1"/>
    </xf>
    <xf numFmtId="165" fontId="4" fillId="0" borderId="4" xfId="2" applyNumberFormat="1" applyFont="1" applyFill="1" applyBorder="1" applyAlignment="1">
      <alignment horizontal="right" vertical="center" wrapText="1" readingOrder="1"/>
    </xf>
    <xf numFmtId="165" fontId="1" fillId="0" borderId="0" xfId="2" applyNumberFormat="1" applyFont="1" applyFill="1" applyBorder="1"/>
    <xf numFmtId="10" fontId="1" fillId="0" borderId="0" xfId="2" applyNumberFormat="1" applyFont="1" applyFill="1" applyBorder="1"/>
    <xf numFmtId="9" fontId="1" fillId="4" borderId="0" xfId="2" applyFont="1" applyFill="1" applyBorder="1"/>
    <xf numFmtId="10" fontId="1" fillId="4" borderId="0" xfId="2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 readingOrder="1"/>
    </xf>
    <xf numFmtId="0" fontId="3" fillId="4" borderId="5" xfId="0" applyNumberFormat="1" applyFont="1" applyFill="1" applyBorder="1" applyAlignment="1">
      <alignment horizontal="center" vertical="center" wrapText="1" readingOrder="1"/>
    </xf>
    <xf numFmtId="0" fontId="3" fillId="4" borderId="6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6" xfId="0" applyNumberFormat="1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0</xdr:row>
      <xdr:rowOff>19050</xdr:rowOff>
    </xdr:from>
    <xdr:to>
      <xdr:col>6</xdr:col>
      <xdr:colOff>161925</xdr:colOff>
      <xdr:row>3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9050"/>
          <a:ext cx="17430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409575</xdr:colOff>
      <xdr:row>0</xdr:row>
      <xdr:rowOff>0</xdr:rowOff>
    </xdr:from>
    <xdr:to>
      <xdr:col>10</xdr:col>
      <xdr:colOff>180975</xdr:colOff>
      <xdr:row>2</xdr:row>
      <xdr:rowOff>104775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77200" y="0"/>
          <a:ext cx="16764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tabSelected="1" workbookViewId="0">
      <selection activeCell="H14" sqref="H14"/>
    </sheetView>
  </sheetViews>
  <sheetFormatPr baseColWidth="10" defaultRowHeight="15" x14ac:dyDescent="0.25"/>
  <cols>
    <col min="1" max="1" width="13.125" customWidth="1"/>
    <col min="2" max="2" width="27.625" customWidth="1"/>
    <col min="3" max="9" width="13.875" style="6" customWidth="1"/>
    <col min="10" max="10" width="10.25" style="24" customWidth="1"/>
    <col min="11" max="13" width="13.875" style="6" customWidth="1"/>
    <col min="14" max="14" width="0" hidden="1" customWidth="1"/>
    <col min="15" max="15" width="6.375" customWidth="1"/>
  </cols>
  <sheetData>
    <row r="1" spans="1:13" x14ac:dyDescent="0.25">
      <c r="A1" s="1" t="s">
        <v>1</v>
      </c>
      <c r="B1" s="28" t="s">
        <v>0</v>
      </c>
      <c r="C1" s="28">
        <v>2019</v>
      </c>
      <c r="D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18"/>
      <c r="K1" s="5" t="s">
        <v>1</v>
      </c>
      <c r="L1" s="5"/>
      <c r="M1" s="5"/>
    </row>
    <row r="2" spans="1:13" x14ac:dyDescent="0.25">
      <c r="A2" s="1" t="s">
        <v>1</v>
      </c>
      <c r="B2" s="28" t="s">
        <v>2</v>
      </c>
      <c r="C2" s="28" t="s">
        <v>3</v>
      </c>
      <c r="D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18"/>
      <c r="K2" s="5" t="s">
        <v>1</v>
      </c>
      <c r="L2" s="5"/>
      <c r="M2" s="5"/>
    </row>
    <row r="3" spans="1:13" x14ac:dyDescent="0.25">
      <c r="A3" s="1" t="s">
        <v>1</v>
      </c>
      <c r="B3" s="28" t="s">
        <v>4</v>
      </c>
      <c r="C3" s="28" t="s">
        <v>55</v>
      </c>
      <c r="D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18"/>
      <c r="K3" s="5" t="s">
        <v>1</v>
      </c>
      <c r="L3" s="5"/>
      <c r="M3" s="5"/>
    </row>
    <row r="4" spans="1:13" s="3" customFormat="1" ht="33" customHeight="1" x14ac:dyDescent="0.25">
      <c r="A4" s="11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9" t="s">
        <v>54</v>
      </c>
      <c r="K4" s="12" t="s">
        <v>14</v>
      </c>
      <c r="L4" s="12" t="s">
        <v>53</v>
      </c>
      <c r="M4" s="12" t="s">
        <v>15</v>
      </c>
    </row>
    <row r="5" spans="1:13" x14ac:dyDescent="0.25">
      <c r="A5" s="13" t="s">
        <v>16</v>
      </c>
      <c r="B5" s="14" t="s">
        <v>17</v>
      </c>
      <c r="C5" s="15">
        <v>183257000000</v>
      </c>
      <c r="D5" s="15">
        <v>11026000000</v>
      </c>
      <c r="E5" s="15">
        <v>1778000000</v>
      </c>
      <c r="F5" s="15">
        <v>192505000000</v>
      </c>
      <c r="G5" s="15">
        <v>191307276655</v>
      </c>
      <c r="H5" s="15">
        <v>1197723345</v>
      </c>
      <c r="I5" s="15">
        <v>191307276654.60001</v>
      </c>
      <c r="J5" s="20">
        <f>+I5/F5</f>
        <v>0.99377822214799616</v>
      </c>
      <c r="K5" s="15">
        <v>189707276654.60001</v>
      </c>
      <c r="L5" s="15">
        <f>+I5-K5</f>
        <v>1600000000</v>
      </c>
      <c r="M5" s="15">
        <v>189707276654.60001</v>
      </c>
    </row>
    <row r="6" spans="1:13" ht="22.5" x14ac:dyDescent="0.25">
      <c r="A6" s="13" t="s">
        <v>18</v>
      </c>
      <c r="B6" s="14" t="s">
        <v>19</v>
      </c>
      <c r="C6" s="15">
        <v>69440000000</v>
      </c>
      <c r="D6" s="15">
        <v>6553000000</v>
      </c>
      <c r="E6" s="15">
        <v>4244000000</v>
      </c>
      <c r="F6" s="15">
        <v>71749000000</v>
      </c>
      <c r="G6" s="15">
        <v>71749000000</v>
      </c>
      <c r="H6" s="15">
        <v>0</v>
      </c>
      <c r="I6" s="15">
        <v>71749000000</v>
      </c>
      <c r="J6" s="20">
        <f t="shared" ref="J6:J28" si="0">+I6/F6</f>
        <v>1</v>
      </c>
      <c r="K6" s="15">
        <v>65113871935</v>
      </c>
      <c r="L6" s="15">
        <f t="shared" ref="L6:L28" si="1">+I6-K6</f>
        <v>6635128065</v>
      </c>
      <c r="M6" s="15">
        <v>65113871935</v>
      </c>
    </row>
    <row r="7" spans="1:13" ht="22.5" x14ac:dyDescent="0.25">
      <c r="A7" s="13" t="s">
        <v>20</v>
      </c>
      <c r="B7" s="14" t="s">
        <v>21</v>
      </c>
      <c r="C7" s="15">
        <v>2176000000</v>
      </c>
      <c r="D7" s="15">
        <v>4671000000</v>
      </c>
      <c r="E7" s="15">
        <v>0</v>
      </c>
      <c r="F7" s="15">
        <v>6847000000</v>
      </c>
      <c r="G7" s="15">
        <v>3353081866</v>
      </c>
      <c r="H7" s="15">
        <v>3493918134</v>
      </c>
      <c r="I7" s="15">
        <v>3353081866</v>
      </c>
      <c r="J7" s="20">
        <f t="shared" si="0"/>
        <v>0.48971547626697826</v>
      </c>
      <c r="K7" s="15">
        <v>3353081866</v>
      </c>
      <c r="L7" s="15">
        <f t="shared" si="1"/>
        <v>0</v>
      </c>
      <c r="M7" s="15">
        <v>3353081866</v>
      </c>
    </row>
    <row r="8" spans="1:13" s="2" customFormat="1" x14ac:dyDescent="0.25">
      <c r="A8" s="31" t="s">
        <v>46</v>
      </c>
      <c r="B8" s="32"/>
      <c r="C8" s="16">
        <f>SUM(C5:C7)</f>
        <v>254873000000</v>
      </c>
      <c r="D8" s="16">
        <f t="shared" ref="D8:M8" si="2">SUM(D5:D7)</f>
        <v>22250000000</v>
      </c>
      <c r="E8" s="16">
        <f t="shared" si="2"/>
        <v>6022000000</v>
      </c>
      <c r="F8" s="16">
        <f t="shared" si="2"/>
        <v>271101000000</v>
      </c>
      <c r="G8" s="16">
        <f t="shared" si="2"/>
        <v>266409358521</v>
      </c>
      <c r="H8" s="16">
        <f t="shared" si="2"/>
        <v>4691641479</v>
      </c>
      <c r="I8" s="16">
        <f t="shared" si="2"/>
        <v>266409358520.60001</v>
      </c>
      <c r="J8" s="21">
        <f t="shared" si="0"/>
        <v>0.98269411961077235</v>
      </c>
      <c r="K8" s="16">
        <f t="shared" si="2"/>
        <v>258174230455.60001</v>
      </c>
      <c r="L8" s="16">
        <f t="shared" si="1"/>
        <v>8235128065</v>
      </c>
      <c r="M8" s="16">
        <f t="shared" si="2"/>
        <v>258174230455.60001</v>
      </c>
    </row>
    <row r="9" spans="1:13" ht="22.5" x14ac:dyDescent="0.25">
      <c r="A9" s="13" t="s">
        <v>22</v>
      </c>
      <c r="B9" s="14" t="s">
        <v>23</v>
      </c>
      <c r="C9" s="15">
        <v>0</v>
      </c>
      <c r="D9" s="15">
        <v>117000000</v>
      </c>
      <c r="E9" s="15">
        <v>54000000</v>
      </c>
      <c r="F9" s="15">
        <v>63000000</v>
      </c>
      <c r="G9" s="15">
        <v>62510396</v>
      </c>
      <c r="H9" s="15">
        <v>489604</v>
      </c>
      <c r="I9" s="15">
        <v>62510396</v>
      </c>
      <c r="J9" s="20">
        <f t="shared" si="0"/>
        <v>0.99222850793650796</v>
      </c>
      <c r="K9" s="15">
        <v>0</v>
      </c>
      <c r="L9" s="15">
        <f t="shared" si="1"/>
        <v>62510396</v>
      </c>
      <c r="M9" s="15">
        <v>0</v>
      </c>
    </row>
    <row r="10" spans="1:13" ht="22.5" x14ac:dyDescent="0.25">
      <c r="A10" s="13" t="s">
        <v>24</v>
      </c>
      <c r="B10" s="14" t="s">
        <v>25</v>
      </c>
      <c r="C10" s="15">
        <v>40879000000</v>
      </c>
      <c r="D10" s="15">
        <v>13068000000</v>
      </c>
      <c r="E10" s="15">
        <v>2540281117</v>
      </c>
      <c r="F10" s="15">
        <v>51406718883</v>
      </c>
      <c r="G10" s="15">
        <v>51378595284</v>
      </c>
      <c r="H10" s="15">
        <v>28123599</v>
      </c>
      <c r="I10" s="15">
        <v>51375595192</v>
      </c>
      <c r="J10" s="20">
        <f t="shared" si="0"/>
        <v>0.99939455986150694</v>
      </c>
      <c r="K10" s="15">
        <v>46957413230</v>
      </c>
      <c r="L10" s="15">
        <f t="shared" si="1"/>
        <v>4418181962</v>
      </c>
      <c r="M10" s="15">
        <v>46957413230</v>
      </c>
    </row>
    <row r="11" spans="1:13" s="2" customFormat="1" x14ac:dyDescent="0.25">
      <c r="A11" s="31" t="s">
        <v>47</v>
      </c>
      <c r="B11" s="32"/>
      <c r="C11" s="16">
        <f>SUM(C9:C10)</f>
        <v>40879000000</v>
      </c>
      <c r="D11" s="16">
        <f t="shared" ref="D11:M11" si="3">SUM(D9:D10)</f>
        <v>13185000000</v>
      </c>
      <c r="E11" s="16">
        <f t="shared" si="3"/>
        <v>2594281117</v>
      </c>
      <c r="F11" s="16">
        <f t="shared" si="3"/>
        <v>51469718883</v>
      </c>
      <c r="G11" s="16">
        <f t="shared" si="3"/>
        <v>51441105680</v>
      </c>
      <c r="H11" s="16">
        <f t="shared" si="3"/>
        <v>28613203</v>
      </c>
      <c r="I11" s="16">
        <f t="shared" si="3"/>
        <v>51438105588</v>
      </c>
      <c r="J11" s="21">
        <f t="shared" si="0"/>
        <v>0.9993857884657994</v>
      </c>
      <c r="K11" s="16">
        <f t="shared" si="3"/>
        <v>46957413230</v>
      </c>
      <c r="L11" s="16">
        <f t="shared" si="1"/>
        <v>4480692358</v>
      </c>
      <c r="M11" s="16">
        <f t="shared" si="3"/>
        <v>46957413230</v>
      </c>
    </row>
    <row r="12" spans="1:13" ht="33.75" x14ac:dyDescent="0.25">
      <c r="A12" s="13" t="s">
        <v>26</v>
      </c>
      <c r="B12" s="14" t="s">
        <v>27</v>
      </c>
      <c r="C12" s="15">
        <v>7357000000</v>
      </c>
      <c r="D12" s="15">
        <v>0</v>
      </c>
      <c r="E12" s="15">
        <v>7357000000</v>
      </c>
      <c r="F12" s="15">
        <v>0</v>
      </c>
      <c r="G12" s="15">
        <v>0</v>
      </c>
      <c r="H12" s="15">
        <v>0</v>
      </c>
      <c r="I12" s="15">
        <v>0</v>
      </c>
      <c r="J12" s="20">
        <v>0</v>
      </c>
      <c r="K12" s="15">
        <v>0</v>
      </c>
      <c r="L12" s="15">
        <f t="shared" si="1"/>
        <v>0</v>
      </c>
      <c r="M12" s="15">
        <v>0</v>
      </c>
    </row>
    <row r="13" spans="1:13" ht="33.75" x14ac:dyDescent="0.25">
      <c r="A13" s="13" t="s">
        <v>28</v>
      </c>
      <c r="B13" s="14" t="s">
        <v>29</v>
      </c>
      <c r="C13" s="15">
        <v>15000000</v>
      </c>
      <c r="D13" s="15">
        <v>61000000</v>
      </c>
      <c r="E13" s="15">
        <v>0</v>
      </c>
      <c r="F13" s="15">
        <v>76000000</v>
      </c>
      <c r="G13" s="15">
        <v>30196155</v>
      </c>
      <c r="H13" s="15">
        <v>45803845</v>
      </c>
      <c r="I13" s="15">
        <v>25942065</v>
      </c>
      <c r="J13" s="20">
        <f t="shared" si="0"/>
        <v>0.3413429605263158</v>
      </c>
      <c r="K13" s="15">
        <v>25942065</v>
      </c>
      <c r="L13" s="15">
        <f t="shared" si="1"/>
        <v>0</v>
      </c>
      <c r="M13" s="15">
        <v>25942065</v>
      </c>
    </row>
    <row r="14" spans="1:13" x14ac:dyDescent="0.25">
      <c r="A14" s="13" t="s">
        <v>30</v>
      </c>
      <c r="B14" s="14" t="s">
        <v>31</v>
      </c>
      <c r="C14" s="15">
        <v>0</v>
      </c>
      <c r="D14" s="15">
        <v>221281117</v>
      </c>
      <c r="E14" s="15">
        <v>0</v>
      </c>
      <c r="F14" s="15">
        <v>221281117</v>
      </c>
      <c r="G14" s="15">
        <v>220536029</v>
      </c>
      <c r="H14" s="15">
        <v>745088</v>
      </c>
      <c r="I14" s="15">
        <v>220536029</v>
      </c>
      <c r="J14" s="20">
        <f t="shared" si="0"/>
        <v>0.99663284418435039</v>
      </c>
      <c r="K14" s="15">
        <v>220536029</v>
      </c>
      <c r="L14" s="15">
        <f t="shared" si="1"/>
        <v>0</v>
      </c>
      <c r="M14" s="15">
        <v>220536029</v>
      </c>
    </row>
    <row r="15" spans="1:13" x14ac:dyDescent="0.25">
      <c r="A15" s="13" t="s">
        <v>32</v>
      </c>
      <c r="B15" s="14" t="s">
        <v>33</v>
      </c>
      <c r="C15" s="15">
        <v>0</v>
      </c>
      <c r="D15" s="15">
        <v>2256000000</v>
      </c>
      <c r="E15" s="15">
        <v>0</v>
      </c>
      <c r="F15" s="15">
        <v>2256000000</v>
      </c>
      <c r="G15" s="15">
        <v>2255241840</v>
      </c>
      <c r="H15" s="15">
        <v>758160</v>
      </c>
      <c r="I15" s="15">
        <v>2255241840</v>
      </c>
      <c r="J15" s="20">
        <f t="shared" si="0"/>
        <v>0.99966393617021276</v>
      </c>
      <c r="K15" s="15">
        <v>2255241840</v>
      </c>
      <c r="L15" s="15">
        <f t="shared" si="1"/>
        <v>0</v>
      </c>
      <c r="M15" s="15">
        <v>2255241840</v>
      </c>
    </row>
    <row r="16" spans="1:13" s="2" customFormat="1" x14ac:dyDescent="0.25">
      <c r="A16" s="31" t="s">
        <v>48</v>
      </c>
      <c r="B16" s="32"/>
      <c r="C16" s="16">
        <f>SUM(C12:C15)</f>
        <v>7372000000</v>
      </c>
      <c r="D16" s="16">
        <f t="shared" ref="D16:M16" si="4">SUM(D12:D15)</f>
        <v>2538281117</v>
      </c>
      <c r="E16" s="16">
        <f t="shared" si="4"/>
        <v>7357000000</v>
      </c>
      <c r="F16" s="16">
        <f t="shared" si="4"/>
        <v>2553281117</v>
      </c>
      <c r="G16" s="16">
        <f t="shared" si="4"/>
        <v>2505974024</v>
      </c>
      <c r="H16" s="16">
        <f t="shared" si="4"/>
        <v>47307093</v>
      </c>
      <c r="I16" s="16">
        <f t="shared" si="4"/>
        <v>2501719934</v>
      </c>
      <c r="J16" s="21">
        <f t="shared" si="0"/>
        <v>0.97980591222145474</v>
      </c>
      <c r="K16" s="16">
        <f t="shared" si="4"/>
        <v>2501719934</v>
      </c>
      <c r="L16" s="16">
        <f t="shared" si="1"/>
        <v>0</v>
      </c>
      <c r="M16" s="16">
        <f t="shared" si="4"/>
        <v>2501719934</v>
      </c>
    </row>
    <row r="17" spans="1:16" x14ac:dyDescent="0.25">
      <c r="A17" s="13" t="s">
        <v>34</v>
      </c>
      <c r="B17" s="14" t="s">
        <v>35</v>
      </c>
      <c r="C17" s="15">
        <v>0</v>
      </c>
      <c r="D17" s="15">
        <v>111000000</v>
      </c>
      <c r="E17" s="15">
        <v>39031400</v>
      </c>
      <c r="F17" s="15">
        <v>71968600</v>
      </c>
      <c r="G17" s="15">
        <v>15172900</v>
      </c>
      <c r="H17" s="15">
        <v>56795700</v>
      </c>
      <c r="I17" s="15">
        <v>15172900</v>
      </c>
      <c r="J17" s="20">
        <f t="shared" si="0"/>
        <v>0.21082666607381553</v>
      </c>
      <c r="K17" s="15">
        <v>15172900</v>
      </c>
      <c r="L17" s="15">
        <f t="shared" si="1"/>
        <v>0</v>
      </c>
      <c r="M17" s="15">
        <v>15172900</v>
      </c>
    </row>
    <row r="18" spans="1:16" x14ac:dyDescent="0.25">
      <c r="A18" s="13" t="s">
        <v>36</v>
      </c>
      <c r="B18" s="14" t="s">
        <v>37</v>
      </c>
      <c r="C18" s="15">
        <v>171000000</v>
      </c>
      <c r="D18" s="15">
        <v>0</v>
      </c>
      <c r="E18" s="15">
        <v>111000000</v>
      </c>
      <c r="F18" s="15">
        <v>60000000</v>
      </c>
      <c r="G18" s="15">
        <v>4985600</v>
      </c>
      <c r="H18" s="15">
        <v>55014400</v>
      </c>
      <c r="I18" s="15">
        <v>4985600</v>
      </c>
      <c r="J18" s="20">
        <f t="shared" si="0"/>
        <v>8.3093333333333338E-2</v>
      </c>
      <c r="K18" s="15">
        <v>0</v>
      </c>
      <c r="L18" s="15">
        <f t="shared" si="1"/>
        <v>4985600</v>
      </c>
      <c r="M18" s="15">
        <v>0</v>
      </c>
    </row>
    <row r="19" spans="1:16" ht="22.5" x14ac:dyDescent="0.25">
      <c r="A19" s="13" t="s">
        <v>38</v>
      </c>
      <c r="B19" s="14" t="s">
        <v>39</v>
      </c>
      <c r="C19" s="15">
        <v>0</v>
      </c>
      <c r="D19" s="15">
        <v>39031400</v>
      </c>
      <c r="E19" s="15">
        <v>39031400</v>
      </c>
      <c r="F19" s="15">
        <v>0</v>
      </c>
      <c r="G19" s="15">
        <v>0</v>
      </c>
      <c r="H19" s="15">
        <v>0</v>
      </c>
      <c r="I19" s="15">
        <v>0</v>
      </c>
      <c r="J19" s="20">
        <v>0</v>
      </c>
      <c r="K19" s="15">
        <v>0</v>
      </c>
      <c r="L19" s="15">
        <f t="shared" si="1"/>
        <v>0</v>
      </c>
      <c r="M19" s="15">
        <v>0</v>
      </c>
    </row>
    <row r="20" spans="1:16" ht="22.5" x14ac:dyDescent="0.25">
      <c r="A20" s="13" t="s">
        <v>38</v>
      </c>
      <c r="B20" s="14" t="s">
        <v>39</v>
      </c>
      <c r="C20" s="15">
        <v>0</v>
      </c>
      <c r="D20" s="15">
        <v>39031400</v>
      </c>
      <c r="E20" s="15">
        <v>0</v>
      </c>
      <c r="F20" s="15">
        <v>39031400</v>
      </c>
      <c r="G20" s="15">
        <v>39031400</v>
      </c>
      <c r="H20" s="15">
        <v>0</v>
      </c>
      <c r="I20" s="15">
        <v>39031400</v>
      </c>
      <c r="J20" s="20">
        <f t="shared" si="0"/>
        <v>1</v>
      </c>
      <c r="K20" s="15">
        <v>39031400</v>
      </c>
      <c r="L20" s="15">
        <f t="shared" si="1"/>
        <v>0</v>
      </c>
      <c r="M20" s="15">
        <v>39031400</v>
      </c>
    </row>
    <row r="21" spans="1:16" ht="22.5" x14ac:dyDescent="0.25">
      <c r="A21" s="13" t="s">
        <v>38</v>
      </c>
      <c r="B21" s="14" t="s">
        <v>39</v>
      </c>
      <c r="C21" s="15">
        <v>442000000</v>
      </c>
      <c r="D21" s="15">
        <v>0</v>
      </c>
      <c r="E21" s="15">
        <v>0</v>
      </c>
      <c r="F21" s="15">
        <v>442000000</v>
      </c>
      <c r="G21" s="15">
        <v>442000000</v>
      </c>
      <c r="H21" s="15">
        <v>0</v>
      </c>
      <c r="I21" s="15">
        <v>442000000</v>
      </c>
      <c r="J21" s="20">
        <f t="shared" si="0"/>
        <v>1</v>
      </c>
      <c r="K21" s="15">
        <v>442000000</v>
      </c>
      <c r="L21" s="15">
        <f t="shared" si="1"/>
        <v>0</v>
      </c>
      <c r="M21" s="15">
        <v>442000000</v>
      </c>
    </row>
    <row r="22" spans="1:16" ht="22.5" x14ac:dyDescent="0.25">
      <c r="A22" s="13" t="s">
        <v>40</v>
      </c>
      <c r="B22" s="14" t="s">
        <v>41</v>
      </c>
      <c r="C22" s="15">
        <v>5000000</v>
      </c>
      <c r="D22" s="15">
        <v>0</v>
      </c>
      <c r="E22" s="15">
        <v>0</v>
      </c>
      <c r="F22" s="15">
        <v>5000000</v>
      </c>
      <c r="G22" s="15">
        <v>4759063</v>
      </c>
      <c r="H22" s="15">
        <v>240937</v>
      </c>
      <c r="I22" s="15">
        <v>4759063</v>
      </c>
      <c r="J22" s="20">
        <f t="shared" si="0"/>
        <v>0.95181260000000001</v>
      </c>
      <c r="K22" s="15">
        <v>4759063</v>
      </c>
      <c r="L22" s="15">
        <f t="shared" si="1"/>
        <v>0</v>
      </c>
      <c r="M22" s="15">
        <v>4759063</v>
      </c>
    </row>
    <row r="23" spans="1:16" s="2" customFormat="1" ht="30.75" customHeight="1" x14ac:dyDescent="0.25">
      <c r="A23" s="31" t="s">
        <v>49</v>
      </c>
      <c r="B23" s="32"/>
      <c r="C23" s="16">
        <f>SUM(C17:C22)</f>
        <v>618000000</v>
      </c>
      <c r="D23" s="16">
        <f t="shared" ref="D23:M23" si="5">SUM(D17:D22)</f>
        <v>189062800</v>
      </c>
      <c r="E23" s="16">
        <f t="shared" si="5"/>
        <v>189062800</v>
      </c>
      <c r="F23" s="16">
        <f t="shared" si="5"/>
        <v>618000000</v>
      </c>
      <c r="G23" s="16">
        <f t="shared" si="5"/>
        <v>505948963</v>
      </c>
      <c r="H23" s="16">
        <f t="shared" si="5"/>
        <v>112051037</v>
      </c>
      <c r="I23" s="16">
        <f t="shared" si="5"/>
        <v>505948963</v>
      </c>
      <c r="J23" s="21">
        <f t="shared" si="0"/>
        <v>0.81868764239482206</v>
      </c>
      <c r="K23" s="16">
        <f t="shared" si="5"/>
        <v>500963363</v>
      </c>
      <c r="L23" s="16">
        <f t="shared" si="1"/>
        <v>4985600</v>
      </c>
      <c r="M23" s="16">
        <f t="shared" si="5"/>
        <v>500963363</v>
      </c>
    </row>
    <row r="24" spans="1:16" s="4" customFormat="1" x14ac:dyDescent="0.25">
      <c r="A24" s="29" t="s">
        <v>50</v>
      </c>
      <c r="B24" s="30"/>
      <c r="C24" s="17">
        <f>+C23+C16+C11+C8</f>
        <v>303742000000</v>
      </c>
      <c r="D24" s="17">
        <f t="shared" ref="D24:M24" si="6">+D23+D16+D11+D8</f>
        <v>38162343917</v>
      </c>
      <c r="E24" s="17">
        <f t="shared" si="6"/>
        <v>16162343917</v>
      </c>
      <c r="F24" s="17">
        <f t="shared" si="6"/>
        <v>325742000000</v>
      </c>
      <c r="G24" s="17">
        <f t="shared" si="6"/>
        <v>320862387188</v>
      </c>
      <c r="H24" s="17">
        <f t="shared" si="6"/>
        <v>4879612812</v>
      </c>
      <c r="I24" s="17">
        <f t="shared" si="6"/>
        <v>320855133005.59998</v>
      </c>
      <c r="J24" s="22">
        <f t="shared" si="0"/>
        <v>0.98499773749040642</v>
      </c>
      <c r="K24" s="17">
        <f t="shared" si="6"/>
        <v>308134326982.59998</v>
      </c>
      <c r="L24" s="17">
        <f t="shared" si="1"/>
        <v>12720806023</v>
      </c>
      <c r="M24" s="17">
        <f t="shared" si="6"/>
        <v>308134326982.59998</v>
      </c>
      <c r="P24" s="27">
        <f>+L24/F24</f>
        <v>3.9051783383782256E-2</v>
      </c>
    </row>
    <row r="25" spans="1:16" ht="56.25" x14ac:dyDescent="0.25">
      <c r="A25" s="13" t="s">
        <v>42</v>
      </c>
      <c r="B25" s="14" t="s">
        <v>43</v>
      </c>
      <c r="C25" s="15">
        <v>45000000000</v>
      </c>
      <c r="D25" s="15">
        <v>0</v>
      </c>
      <c r="E25" s="15">
        <v>2200000000</v>
      </c>
      <c r="F25" s="15">
        <v>42800000000</v>
      </c>
      <c r="G25" s="15">
        <v>42800000000</v>
      </c>
      <c r="H25" s="15">
        <v>0</v>
      </c>
      <c r="I25" s="15">
        <v>42799999895</v>
      </c>
      <c r="J25" s="20">
        <f t="shared" si="0"/>
        <v>0.99999999754672897</v>
      </c>
      <c r="K25" s="15">
        <v>31562289056</v>
      </c>
      <c r="L25" s="15">
        <f t="shared" si="1"/>
        <v>11237710839</v>
      </c>
      <c r="M25" s="15">
        <v>31562289056</v>
      </c>
    </row>
    <row r="26" spans="1:16" ht="45" x14ac:dyDescent="0.25">
      <c r="A26" s="13" t="s">
        <v>44</v>
      </c>
      <c r="B26" s="14" t="s">
        <v>45</v>
      </c>
      <c r="C26" s="15">
        <v>0</v>
      </c>
      <c r="D26" s="15">
        <v>2200000000</v>
      </c>
      <c r="E26" s="15">
        <v>0</v>
      </c>
      <c r="F26" s="15">
        <v>2200000000</v>
      </c>
      <c r="G26" s="15">
        <v>2186350036</v>
      </c>
      <c r="H26" s="15">
        <v>13649964</v>
      </c>
      <c r="I26" s="15">
        <v>2186350026</v>
      </c>
      <c r="J26" s="20">
        <f t="shared" si="0"/>
        <v>0.99379546636363636</v>
      </c>
      <c r="K26" s="15">
        <v>2159275510</v>
      </c>
      <c r="L26" s="15">
        <f t="shared" si="1"/>
        <v>27074516</v>
      </c>
      <c r="M26" s="15">
        <v>2159275510</v>
      </c>
    </row>
    <row r="27" spans="1:16" s="2" customFormat="1" x14ac:dyDescent="0.25">
      <c r="A27" s="31" t="s">
        <v>51</v>
      </c>
      <c r="B27" s="32"/>
      <c r="C27" s="16">
        <f>SUM(C25:C26)</f>
        <v>45000000000</v>
      </c>
      <c r="D27" s="16">
        <f t="shared" ref="D27:M27" si="7">SUM(D25:D26)</f>
        <v>2200000000</v>
      </c>
      <c r="E27" s="16">
        <f t="shared" si="7"/>
        <v>2200000000</v>
      </c>
      <c r="F27" s="16">
        <f t="shared" si="7"/>
        <v>45000000000</v>
      </c>
      <c r="G27" s="16">
        <f t="shared" si="7"/>
        <v>44986350036</v>
      </c>
      <c r="H27" s="16">
        <f t="shared" si="7"/>
        <v>13649964</v>
      </c>
      <c r="I27" s="16">
        <f t="shared" si="7"/>
        <v>44986349921</v>
      </c>
      <c r="J27" s="21">
        <f t="shared" si="0"/>
        <v>0.99969666491111109</v>
      </c>
      <c r="K27" s="16">
        <f t="shared" si="7"/>
        <v>33721564566</v>
      </c>
      <c r="L27" s="16">
        <f t="shared" si="1"/>
        <v>11264785355</v>
      </c>
      <c r="M27" s="16">
        <f t="shared" si="7"/>
        <v>33721564566</v>
      </c>
      <c r="P27" s="26">
        <f>+L27/F27</f>
        <v>0.25032856344444443</v>
      </c>
    </row>
    <row r="28" spans="1:16" s="4" customFormat="1" x14ac:dyDescent="0.25">
      <c r="A28" s="29" t="s">
        <v>52</v>
      </c>
      <c r="B28" s="30"/>
      <c r="C28" s="17">
        <f>+C27+C24</f>
        <v>348742000000</v>
      </c>
      <c r="D28" s="17">
        <f t="shared" ref="D28:N28" si="8">+D27+D24</f>
        <v>40362343917</v>
      </c>
      <c r="E28" s="17">
        <f t="shared" si="8"/>
        <v>18362343917</v>
      </c>
      <c r="F28" s="17">
        <f t="shared" si="8"/>
        <v>370742000000</v>
      </c>
      <c r="G28" s="17">
        <f t="shared" si="8"/>
        <v>365848737224</v>
      </c>
      <c r="H28" s="17">
        <f t="shared" si="8"/>
        <v>4893262776</v>
      </c>
      <c r="I28" s="17">
        <f t="shared" si="8"/>
        <v>365841482926.59998</v>
      </c>
      <c r="J28" s="22">
        <f t="shared" si="0"/>
        <v>0.98678186697649573</v>
      </c>
      <c r="K28" s="17">
        <f t="shared" si="8"/>
        <v>341855891548.59998</v>
      </c>
      <c r="L28" s="17">
        <f t="shared" si="1"/>
        <v>23985591378</v>
      </c>
      <c r="M28" s="17">
        <f t="shared" si="8"/>
        <v>341855891548.59998</v>
      </c>
      <c r="N28" s="7">
        <f t="shared" si="8"/>
        <v>0</v>
      </c>
      <c r="P28" s="26">
        <f>+L28/F28</f>
        <v>6.4696180573013032E-2</v>
      </c>
    </row>
    <row r="29" spans="1:16" x14ac:dyDescent="0.25">
      <c r="A29" s="8" t="s">
        <v>1</v>
      </c>
      <c r="B29" s="9" t="s">
        <v>1</v>
      </c>
      <c r="C29" s="10" t="s">
        <v>1</v>
      </c>
      <c r="D29" s="10" t="s">
        <v>1</v>
      </c>
      <c r="E29" s="10" t="s">
        <v>1</v>
      </c>
      <c r="F29" s="10" t="s">
        <v>1</v>
      </c>
      <c r="G29" s="10" t="s">
        <v>1</v>
      </c>
      <c r="H29" s="10" t="s">
        <v>1</v>
      </c>
      <c r="I29" s="10" t="s">
        <v>1</v>
      </c>
      <c r="J29" s="23"/>
      <c r="K29" s="10" t="s">
        <v>1</v>
      </c>
      <c r="L29" s="10"/>
      <c r="M29" s="10"/>
    </row>
    <row r="30" spans="1:16" ht="0" hidden="1" customHeight="1" x14ac:dyDescent="0.25"/>
    <row r="31" spans="1:16" ht="33.950000000000003" customHeight="1" x14ac:dyDescent="0.25">
      <c r="L31" s="25">
        <f>+L28/F28</f>
        <v>6.4696180573013032E-2</v>
      </c>
    </row>
  </sheetData>
  <mergeCells count="7">
    <mergeCell ref="A28:B28"/>
    <mergeCell ref="A8:B8"/>
    <mergeCell ref="A11:B11"/>
    <mergeCell ref="A16:B16"/>
    <mergeCell ref="A23:B23"/>
    <mergeCell ref="A24:B24"/>
    <mergeCell ref="A27:B27"/>
  </mergeCells>
  <pageMargins left="0.78740157480314965" right="0.78740157480314965" top="0.78740157480314965" bottom="0.78740157480314965" header="0.78740157480314965" footer="0.78740157480314965"/>
  <pageSetup paperSize="133" scale="7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REP_EPG034_EjecucionPresupuesta</vt:lpstr>
      <vt:lpstr>REP_EPG034_EjecucionPresupuesta!Área_de_impresión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cp:lastPrinted>2020-01-22T16:07:07Z</cp:lastPrinted>
  <dcterms:created xsi:type="dcterms:W3CDTF">2020-01-07T14:21:20Z</dcterms:created>
  <dcterms:modified xsi:type="dcterms:W3CDTF">2020-01-27T21:09:51Z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