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53222"/>
  <mc:AlternateContent xmlns:mc="http://schemas.openxmlformats.org/markup-compatibility/2006">
    <mc:Choice Requires="x15">
      <x15ac:absPath xmlns:x15ac="http://schemas.microsoft.com/office/spreadsheetml/2010/11/ac" url="C:\Users\dary.hurtado\Desktop\Publicaciones Pagina web SENADO\Control Interno\11.feb.2020\"/>
    </mc:Choice>
  </mc:AlternateContent>
  <bookViews>
    <workbookView xWindow="0" yWindow="0" windowWidth="17970" windowHeight="6120" tabRatio="821" firstSheet="2" activeTab="5"/>
  </bookViews>
  <sheets>
    <sheet name="COMP 1 GESTION DE RIESGO" sheetId="1" r:id="rId1"/>
    <sheet name="COMP 2 ANTITRAMITES" sheetId="2" r:id="rId2"/>
    <sheet name="COMP 3 REND CUENTAS" sheetId="3" r:id="rId3"/>
    <sheet name="COMP 4 SERV. AL CIUDAD" sheetId="4" r:id="rId4"/>
    <sheet name="COMP. 5 TRANSP Y ACC INFO" sheetId="5" r:id="rId5"/>
    <sheet name="MAPA DE RIESGOS" sheetId="6" r:id="rId6"/>
  </sheets>
  <definedNames>
    <definedName name="_xlnm._FilterDatabase" localSheetId="0" hidden="1">'COMP 1 GESTION DE RIESGO'!$A$5:$I$11</definedName>
    <definedName name="_xlnm._FilterDatabase" localSheetId="2" hidden="1">'COMP 3 REND CUENTAS'!$A$4:$J$16</definedName>
    <definedName name="_xlnm._FilterDatabase" localSheetId="3" hidden="1">'COMP 4 SERV. AL CIUDAD'!$A$3:$J$9</definedName>
    <definedName name="_xlnm._FilterDatabase" localSheetId="4" hidden="1">'COMP. 5 TRANSP Y ACC INFO'!$A$5:$ND$29</definedName>
    <definedName name="_xlnm.Print_Area" localSheetId="4">'COMP. 5 TRANSP Y ACC INFO'!$A$1:$P$71</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O30" i="5" l="1"/>
  <c r="O5" i="5" l="1"/>
  <c r="O11" i="5" l="1"/>
  <c r="I5" i="5" l="1"/>
  <c r="L5" i="5"/>
  <c r="L36" i="5"/>
  <c r="L35" i="5" l="1"/>
  <c r="L30" i="5" l="1"/>
  <c r="L17" i="5"/>
  <c r="I35" i="5" l="1"/>
  <c r="I30" i="5" l="1"/>
  <c r="I28" i="5" l="1"/>
  <c r="I23" i="5" l="1"/>
  <c r="I6" i="5"/>
  <c r="I17" i="5"/>
  <c r="I68" i="5"/>
  <c r="I16" i="5"/>
  <c r="I11" i="5"/>
</calcChain>
</file>

<file path=xl/comments1.xml><?xml version="1.0" encoding="utf-8"?>
<comments xmlns="http://schemas.openxmlformats.org/spreadsheetml/2006/main">
  <authors>
    <author>Control Interno</author>
  </authors>
  <commentList>
    <comment ref="E7" authorId="0" shapeId="0">
      <text>
        <r>
          <rPr>
            <b/>
            <sz val="9"/>
            <color indexed="81"/>
            <rFont val="Tahoma"/>
            <family val="2"/>
          </rPr>
          <t>Control Interno:</t>
        </r>
        <r>
          <rPr>
            <sz val="9"/>
            <color indexed="81"/>
            <rFont val="Tahoma"/>
            <family val="2"/>
          </rPr>
          <t xml:space="preserve">
ece</t>
        </r>
      </text>
    </comment>
  </commentList>
</comments>
</file>

<file path=xl/sharedStrings.xml><?xml version="1.0" encoding="utf-8"?>
<sst xmlns="http://schemas.openxmlformats.org/spreadsheetml/2006/main" count="1140" uniqueCount="739">
  <si>
    <t>Componente 1: Gestión del Riesgo de Corrupción-Mapa de Riesgos de Corrupción</t>
  </si>
  <si>
    <t>Subcomponente</t>
  </si>
  <si>
    <t>Actividades</t>
  </si>
  <si>
    <t>Meta o Producto</t>
  </si>
  <si>
    <t>Responsable</t>
  </si>
  <si>
    <t>Fecha Programada</t>
  </si>
  <si>
    <t>1.1</t>
  </si>
  <si>
    <t xml:space="preserve">El Líder del Proceso </t>
  </si>
  <si>
    <t>2.1</t>
  </si>
  <si>
    <t>2.2</t>
  </si>
  <si>
    <t>3.1</t>
  </si>
  <si>
    <t xml:space="preserve">Sensibilización y Socialización de los Mapas elaborados en los Diferentes Procesos. </t>
  </si>
  <si>
    <t>Dar a conocer el Mapa de Riesgo a los diferentes Procesos.</t>
  </si>
  <si>
    <t>4.1</t>
  </si>
  <si>
    <t>El Líder del Proceso</t>
  </si>
  <si>
    <t>4.2</t>
  </si>
  <si>
    <t>5.1</t>
  </si>
  <si>
    <t>Corresponde a la oficina de Control Interno según la metodología (Decreto 124-2016).</t>
  </si>
  <si>
    <t xml:space="preserve">Informe de Seguimiento </t>
  </si>
  <si>
    <t xml:space="preserve">Coordinador de Control Interno </t>
  </si>
  <si>
    <t>Subcomponente/
Proceso 5
Seguimiento</t>
  </si>
  <si>
    <t>Componente 3: Rendición de Cuentas (RdeC)</t>
  </si>
  <si>
    <t>Fecha programada</t>
  </si>
  <si>
    <t>Subcomponente 1. Información de calidad y en lenguaje comprensible</t>
  </si>
  <si>
    <t>Socialización del procedimiento de Rendición de cuentas.</t>
  </si>
  <si>
    <t xml:space="preserve">Presidencia  </t>
  </si>
  <si>
    <t>1.2</t>
  </si>
  <si>
    <t>Definición de metodología y actividades a seguir.</t>
  </si>
  <si>
    <t xml:space="preserve">Presidencia </t>
  </si>
  <si>
    <t>1.3</t>
  </si>
  <si>
    <t xml:space="preserve">Actualización  de la base de datos donde se incluyan los grupos de interés y los representantes de la sociedad civil </t>
  </si>
  <si>
    <t>Oficina de Planeación y Sistemas</t>
  </si>
  <si>
    <t>División de Personal</t>
  </si>
  <si>
    <t>Coordinar la logística para la realización del evento de audiencia pública.</t>
  </si>
  <si>
    <t>Cumplimiento de actividades propuestas.</t>
  </si>
  <si>
    <t>Oficina de Protocolo</t>
  </si>
  <si>
    <t>Subcomponente 3. Incentivos para motivar la cultura de la rendición y petición de cuentas.</t>
  </si>
  <si>
    <t>Cursos, capacitaciones y/o charlas.</t>
  </si>
  <si>
    <t>3.2</t>
  </si>
  <si>
    <t>Subcomponente 4. Evaluación y retroalimentación a la gestión institucional.</t>
  </si>
  <si>
    <t>Oficina de Planeación y Sistemas, Dirección Administrativa y la Mesa Directiva</t>
  </si>
  <si>
    <t>Estudio, análisis y difusión de los resultados de las evaluaciones, autoevaluaciones y encuestas.</t>
  </si>
  <si>
    <t>Meta o producto</t>
  </si>
  <si>
    <t>División Jurídica</t>
  </si>
  <si>
    <t>Secretaría General</t>
  </si>
  <si>
    <t>Componente 5: Transparencia y Acceso de la Información</t>
  </si>
  <si>
    <t>Meta y producto</t>
  </si>
  <si>
    <t>Indicadores</t>
  </si>
  <si>
    <t>Subcomponente 1 Lineamientos de Transparencia Activa</t>
  </si>
  <si>
    <t>Oficina  de Planeación y Sistemas</t>
  </si>
  <si>
    <t>Mensual</t>
  </si>
  <si>
    <t>Publicación de novedades reportadas por los Representantes a la Cámara</t>
  </si>
  <si>
    <t xml:space="preserve">Publicación de los documentos y actos administrativos del proceso de contratación en el SECOP </t>
  </si>
  <si>
    <t>Dentro de los 3 días siguientes a su expedición</t>
  </si>
  <si>
    <t>División Financiera y Presupuesto</t>
  </si>
  <si>
    <t>Un informe de auditoría realizado por la CGR de la vigencia</t>
  </si>
  <si>
    <t>Subcomponente 2. Lineamientos de Transparencia Pasiva</t>
  </si>
  <si>
    <t>Primer Cuatrimestre</t>
  </si>
  <si>
    <t>Observaciones</t>
  </si>
  <si>
    <t>%  de avance</t>
  </si>
  <si>
    <t>% de avance</t>
  </si>
  <si>
    <t>Evidencia</t>
  </si>
  <si>
    <t>(iii)    Informes de las auditorías internas</t>
  </si>
  <si>
    <t>% de Avance</t>
  </si>
  <si>
    <t xml:space="preserve">Entrega de certificados de asistencia y cartas de agradecimiento a los que participen de las diferentes actividades programadas de R de C.  </t>
  </si>
  <si>
    <t>Aplicación de herramientas de evaluación y/o encuestas en las actividades de R de C a la sociedad civil y/o líderes de los procesos.</t>
  </si>
  <si>
    <t>Componente 4:  Servicio al Ciudadano</t>
  </si>
  <si>
    <r>
      <t>Subcomponente 1</t>
    </r>
    <r>
      <rPr>
        <sz val="8"/>
        <color rgb="FF000000"/>
        <rFont val="Arial"/>
        <family val="2"/>
      </rPr>
      <t> 
Estructura administrativa y Direccionamiento estratégico </t>
    </r>
  </si>
  <si>
    <r>
      <t>Subcomponente 4</t>
    </r>
    <r>
      <rPr>
        <sz val="8"/>
        <color rgb="FF000000"/>
        <rFont val="Arial"/>
        <family val="2"/>
      </rPr>
      <t> 
Normativo y procedimental</t>
    </r>
  </si>
  <si>
    <r>
      <t xml:space="preserve">Subcomponente 5 
</t>
    </r>
    <r>
      <rPr>
        <sz val="8"/>
        <color rgb="FF000000"/>
        <rFont val="Arial"/>
        <family val="2"/>
      </rPr>
      <t>Relacionamiento con el ciudadano</t>
    </r>
  </si>
  <si>
    <t>Semestral</t>
  </si>
  <si>
    <t>Subcomponente 2. Dialogo de doble vía con la ciudadanía y sus organizaciones</t>
  </si>
  <si>
    <t>Unidad Coordinadora de Atención Ciudadana del Congreso</t>
  </si>
  <si>
    <r>
      <t>Subcomponente 3  </t>
    </r>
    <r>
      <rPr>
        <sz val="8"/>
        <color rgb="FF000000"/>
        <rFont val="Arial"/>
        <family val="2"/>
      </rPr>
      <t>Talento Humano</t>
    </r>
  </si>
  <si>
    <t>Divulgar el recorrido del Programa de Puertas Abiertas "Visitas Guiadas al Congreso", por el Canal Congreso y la página Web.</t>
  </si>
  <si>
    <t>Publicar cada 3 meses un documento que consolide el estado de avance de los indicadores de gestión.</t>
  </si>
  <si>
    <t>Divulgar y socializar a través de correos electrónicos y/o  cartelera digital y/o página web de la Corporación, comunicados y mensajes de sensibilización dirigidos a los Representantes a la Cámara, funcionarios y contratistas de la Corporación sobre la Ley 1712 de 2014 y sus decretos reglamentarios.</t>
  </si>
  <si>
    <t>100% novedades publicadas</t>
  </si>
  <si>
    <t>e informes de auditorías externas practicadas</t>
  </si>
  <si>
    <t>Oficina Coordinadora de Control Interno</t>
  </si>
  <si>
    <t>Un informe de auditoría publicado</t>
  </si>
  <si>
    <t xml:space="preserve">Una vez la CGR haga entrega del informe </t>
  </si>
  <si>
    <t>Actualizar el Registro de Activos de Información de conformidad a lo señalado en los artículos 37 y 38 del Decreto 103 de 2015 y el artículo 2.1.1.5.1.1 del Decreto 1081 de 2015 reglamentarios de la Ley 1712 de 2014.</t>
  </si>
  <si>
    <t>Un Registro de Activos de Información actualizado y publicado en la página web de la Corporación y en el portal www.datos.gov.co.</t>
  </si>
  <si>
    <t>Actualizar el Índice de Información Clasificada y Reservada de conformidad a lo señalado en los artículos 39 y 40 del Decreto 103 de 2015 y los artículos 2.1.1.5.2.1 y 2.1.1.5.2.2 del Decreto 1081 de 2015 reglamentarios de la Ley 1712 de 2014.</t>
  </si>
  <si>
    <t>Un Índice de Información Clasificada y Reservada actualizado y publicado en la página web de la Corporación y en el portal www.datos.gov.co.</t>
  </si>
  <si>
    <t>Un Esquema de publicación de información actualizado y publicado en la página web de la Corporación y en el portal www.datos.gov.co.</t>
  </si>
  <si>
    <t>Actualizar mínimo dos veces al año en la página web de la Corporación el autodiagnóstico de cumplimiento de la Ley 1712 de 2014 a través de la matriz desarrollada por la Procuraduría General de la Nación PGN.</t>
  </si>
  <si>
    <t>Dos matrices actualizadas publicadas</t>
  </si>
  <si>
    <t xml:space="preserve">Requerir cada cuatro meses a los jefes de las dependencias de la Corporación para que adelanten las gestiones necesarias para mantener actualizada la información mínima obligatoria determinada en los artículos 9º, 10º y 11º de la Ley 1712 de 2014 y sus decretos Reglamentarios y en la Matriz de Autodiagnóstico de la PGN. </t>
  </si>
  <si>
    <t xml:space="preserve">38 requerimientos cada cuatro meses </t>
  </si>
  <si>
    <t>36 transmisiones en directo y/o en diferido</t>
  </si>
  <si>
    <t>Subcomponente/
Proceso 1
Política de Administración de Riesgos de Corrupción</t>
  </si>
  <si>
    <t>Subcomponente/
Proceso 2
Construcción del Mapa de Riesgos de Corrupción</t>
  </si>
  <si>
    <t xml:space="preserve">Subcomponente/ Proceso 
Consulta y divulgación </t>
  </si>
  <si>
    <t xml:space="preserve">Subcomponente/ Proceso 4
Monitoreo o Revisión 
</t>
  </si>
  <si>
    <r>
      <t xml:space="preserve">Subcomponente 2 
</t>
    </r>
    <r>
      <rPr>
        <sz val="8"/>
        <color rgb="FF000000"/>
        <rFont val="Arial"/>
        <family val="2"/>
      </rPr>
      <t>Fortalecimiento de los canales de atención</t>
    </r>
  </si>
  <si>
    <t>5.2</t>
  </si>
  <si>
    <t>EN EJECUCION</t>
  </si>
  <si>
    <t>Fortalecer y Promover la cultura del Mejoramiento Continuo en todos los servidores de la corporación acorde con la plataforma estratégica.</t>
  </si>
  <si>
    <t>Actualizar y revisar permanentemente los Instrumentos de Gestión, incluida la Política de Riesgos, de acuerdo a la necesidad de la entidad.</t>
  </si>
  <si>
    <t>01/02/2019 al 31/12/2019</t>
  </si>
  <si>
    <t xml:space="preserve">Actualizar el Mapa de Riesgos Institucionales y el mapa de Riesgos de Corrupción </t>
  </si>
  <si>
    <t>Documentos Actualizados</t>
  </si>
  <si>
    <t>01/01/2019 al 19/02/2019</t>
  </si>
  <si>
    <t>Publicar los Documentos PAAC y Mapa de riesgos de Corrupción a través de la Página WEB</t>
  </si>
  <si>
    <t>Documentos Publicados en la Página WEB</t>
  </si>
  <si>
    <t>22/01/2019 al 04/03/2019</t>
  </si>
  <si>
    <t xml:space="preserve">Cada Líder de Proceso </t>
  </si>
  <si>
    <t>01/02/2019 al 18/03/2019</t>
  </si>
  <si>
    <t>Hacer Monitoreo y revisión permanente del cumplimiento de la actividades propuestas en la Matriz de riesgos de Corrupción</t>
  </si>
  <si>
    <t xml:space="preserve">Notificación a los responsables </t>
  </si>
  <si>
    <t>30/04/2019 al 31/12/2019</t>
  </si>
  <si>
    <t>Socialización y sensibilización del procedimiento de Rendición de cuentas entre las dependencias responsables</t>
  </si>
  <si>
    <t>Cronograma de actividades</t>
  </si>
  <si>
    <t>Actualización semestral de la base de datos.</t>
  </si>
  <si>
    <t>Actualización anual de la estrategia de comunicación.</t>
  </si>
  <si>
    <t>Diseño e implementación de la estrategia de comunicación que permita la interacción con los grupos de interés y los representantes de la sociedad civil.</t>
  </si>
  <si>
    <t>Presidencia y Dirección Administrativa</t>
  </si>
  <si>
    <t>Oficina de  Información y Prensa</t>
  </si>
  <si>
    <t>Educar y dar a conocer al interior de la Corporación el procedimiento de R d C y la importancia de su cumplimiento.</t>
  </si>
  <si>
    <t>Certificados de asistencia</t>
  </si>
  <si>
    <t>Encuestas aplicadas</t>
  </si>
  <si>
    <t>Conocer las inquietudes y percepción de la ciudadanía.</t>
  </si>
  <si>
    <t>Solicitar a la Dirección Administrativa la contratación de una empresa para los servicios de interpretación en Lengua de Señas Colombiana para las diferentes actividades institucionales que requieran de comunicación y atención a personas sordas.</t>
  </si>
  <si>
    <t>Justificación radicada.</t>
  </si>
  <si>
    <t xml:space="preserve">Unidad Coordinadora de Atención Ciudadana del Congreso </t>
  </si>
  <si>
    <t>Darle continuidad a la divulgación al interior de la Cámara de Representantes y externamente del servicio de interpretación (SIEL) y el Sistema de Relevo de Llamadas (SRL).</t>
  </si>
  <si>
    <t>SIEL y SRL divulgado por diversos medios de la Cámara de Representantes.</t>
  </si>
  <si>
    <t xml:space="preserve">Unidad Coordinadora de Atención Ciudadana del Congreso
Oficina de Información y Prensa
Canal Congreso
</t>
  </si>
  <si>
    <t>01/03/2019 al 01/04/2019</t>
  </si>
  <si>
    <t xml:space="preserve">Realizar feria de servicio para cliente interno de la Cámara de Representantes </t>
  </si>
  <si>
    <t>Feria de servicio realizada para cliente interno</t>
  </si>
  <si>
    <t>Secretaria General</t>
  </si>
  <si>
    <t>20/07/2019 al 30/12/2019</t>
  </si>
  <si>
    <t xml:space="preserve">Generar contenidos digitales que den cuenta del acontecer de la Secretaría General, quien soporta la misionalidad de la Corporación </t>
  </si>
  <si>
    <t xml:space="preserve">Aumentar el dialogo ciudadano, en tiempo real, a través del uso de redes sociales, a fin de mantener informado al ciudadano sobre la gestión de la Corporación </t>
  </si>
  <si>
    <t>Actualizar en el link de Transparencia de la página Web de la Cámara de Representantes, ítems competencia de la UAC.</t>
  </si>
  <si>
    <t>Fortalecer las competencias de los funcionarios de la entidad en: a) atención a PQRSD b) servicio al ciudadano y c) atención a personas con enfoque diferencial, lenguaje claro.</t>
  </si>
  <si>
    <t>Información actualizada en el link de Transparencia de la página Web.</t>
  </si>
  <si>
    <t>Unidad Coordinadora de Atención Ciudadana del Congreso
División de Personal</t>
  </si>
  <si>
    <t>01/03/2019 a 30/11/2019</t>
  </si>
  <si>
    <t>4.3</t>
  </si>
  <si>
    <t>4.4</t>
  </si>
  <si>
    <t>4.5</t>
  </si>
  <si>
    <t>Actualizar procedimiento atención a PQRSD</t>
  </si>
  <si>
    <t>Presentar propuesta de Instructivo para la atención a la ciudadanía que presenta PQRSD ante la Cámara de Representantes.</t>
  </si>
  <si>
    <t>Presentar propuesta de Instructivo para la atención a personas sordas, a partir del servicio  de Centro de Relevo.</t>
  </si>
  <si>
    <t>Revisar, actualizar y socializar el Procedimiento  "Programación y Ejecución de Visitas Guiadas al Congreso"</t>
  </si>
  <si>
    <t>Presentar el Instructivo interno para el Programa "Visitas Guiadas al Congreso"</t>
  </si>
  <si>
    <t>Procedimiento actualizado para presentación al SGC para revisión</t>
  </si>
  <si>
    <t>Instructivo presentado al SGC.</t>
  </si>
  <si>
    <t>Procedimiento revisado y presentado al SGC</t>
  </si>
  <si>
    <t>01/03/2019 al 30/11/2019</t>
  </si>
  <si>
    <t xml:space="preserve">Elaboración de la matriz de participación ciudadana 2019 para consulta de grupos de interés y sociedad civil </t>
  </si>
  <si>
    <t xml:space="preserve">Solicitud presentada por la UAC
Recorrido divulgado.
</t>
  </si>
  <si>
    <t>Consolidación de ejercicios de participación ciudadana en documento único( (matriz de participación ciudadana 2019)</t>
  </si>
  <si>
    <t xml:space="preserve">Unidad Coordinadora de Atención Ciudadana del Congreso
División de Planeación y Sistemas
</t>
  </si>
  <si>
    <t xml:space="preserve">Secretaría General </t>
  </si>
  <si>
    <t>30/06/2019 al 31/12/2019</t>
  </si>
  <si>
    <t>Mantener actualizada la información publicada de los  13 grupos de datos abiertos publicados tanto en la página web de la Corporación como en el portal www.datos.gov.co. Los 13 grupos de datos se relacionan en seguida :</t>
  </si>
  <si>
    <t>13 grupos de datos abiertos actualizados publicados en la página web en el numeral 2.1 de la Sección de Transparencia y en el portal www.datos.gov.co :</t>
  </si>
  <si>
    <t>1.1.</t>
  </si>
  <si>
    <t>1.Proyectos de Ley</t>
  </si>
  <si>
    <t>Micrositio actualizado en la página web en formato Excel</t>
  </si>
  <si>
    <t>Permanente</t>
  </si>
  <si>
    <t>2. Registro de Activos de Información</t>
  </si>
  <si>
    <t>Un Registro de Activos de Información publicado actualizado en dato abierto en formato Excel</t>
  </si>
  <si>
    <t>15 de diciembre de 2019 y cuando surjan modificaciones</t>
  </si>
  <si>
    <t>3. Índice de Información Clasificada y Reservada</t>
  </si>
  <si>
    <t>Un Índice de Información Clasificada y Reservada publicado actualizado en dato abierto en formato Excel</t>
  </si>
  <si>
    <t>4. Esquema de Publicación de Información</t>
  </si>
  <si>
    <t>Un Esquema de Publicación publicado actualizado en dato abierto en formato Excel</t>
  </si>
  <si>
    <t>5. Plan de Acción</t>
  </si>
  <si>
    <t>Un plan de acción publicado actualizado en dato abierto en formato Excel</t>
  </si>
  <si>
    <t>28 de febrero de 2019 y cuando surjan modificaciones</t>
  </si>
  <si>
    <t>6. Informe de ejecución presupuestal mensual</t>
  </si>
  <si>
    <t>Doce informes de ejecución presupuestal publicados en datos abierto en formato Excel</t>
  </si>
  <si>
    <t>División Financiera debe enviar a la Oficina de Planeación y Sistemas la información a publicar (formato Excel)</t>
  </si>
  <si>
    <t>7. Plan de Adquisiciones</t>
  </si>
  <si>
    <t>Un plan de adquisiciones publicado actualizado en dato abierto en formato Excel</t>
  </si>
  <si>
    <t>8. Directorio de Representantes</t>
  </si>
  <si>
    <t>Un directorio de Representantes publicado actualizado en dato abierto en formato Excel</t>
  </si>
  <si>
    <t>Secretaría General debe enviar a la Oficina de Planeación y Sistemas la información a publicar en dato abierto (formato Excel)</t>
  </si>
  <si>
    <t>Cada cuatrienio y cuando surjan novedades</t>
  </si>
  <si>
    <t>9. Plan Operativo de Inversiones</t>
  </si>
  <si>
    <t>Un plan operativo de inversiones publicado actualizado en dato abierto en formato Excel</t>
  </si>
  <si>
    <t>10. Plan Anticorrupción y Atención al Ciudadano</t>
  </si>
  <si>
    <t>Un PAAC publicado actualizado en dato abierto en formato Word</t>
  </si>
  <si>
    <t>11. Asistencia Honorables Representantes Sesiones Plenarias</t>
  </si>
  <si>
    <t>Diez reportes publicados en dato abierto correspondientes a Marzo, abril, mayo, junio, julio, agosto, septiembre, octubre, noviembre y diciembre en formato Excel</t>
  </si>
  <si>
    <t>Subsecretaría General debe enviar a la Oficina de Planeación y Sistemas la información a publicar en dato abierto (formato Excel)</t>
  </si>
  <si>
    <t>Dentro de los 30 días calendario siguientes al mes a reportar</t>
  </si>
  <si>
    <t>12. Integrantes Unidades de Trabajo Legislativo de los Representantes a la Cámara</t>
  </si>
  <si>
    <t>Doce reportes correspondientes a los doce meses del año en formato Excel</t>
  </si>
  <si>
    <t>División de Personal debe enviar a la Oficina de Planeación y Sistemas la información a publicar en dato abierto (formato Excel)</t>
  </si>
  <si>
    <t>13. Rendición de Cuentas de los Honorables Representantes, en los términos de la Resolución conjunta Senado-Cámara #002 del 26/12/2017</t>
  </si>
  <si>
    <t>Una publicación que consolida los informes de rendición de cuentas de los Representantes a la Cámara sobre su gestión durante la legislatura 2018-2019, en formato Word</t>
  </si>
  <si>
    <t>Secretaría General debe enviar a la Oficina de Planeación y Sistemas la información a publicar en dato abierto (formato Word)</t>
  </si>
  <si>
    <t xml:space="preserve">30 de septiembre de 2019 </t>
  </si>
  <si>
    <t>1.2.</t>
  </si>
  <si>
    <t>Cuatro documentos publicados del estado de avance de los indicadores de gestión, en formato Excel</t>
  </si>
  <si>
    <t>28 de febrero de 2019 – 4ºtrim. 2018</t>
  </si>
  <si>
    <t>30 de abril de 2019 – 1 trim. 2019</t>
  </si>
  <si>
    <t>31 de julio de 2019 – 2º trim. 2019</t>
  </si>
  <si>
    <t>31 de octubre de 2019 – 3 trim. 2019</t>
  </si>
  <si>
    <t>1.3.</t>
  </si>
  <si>
    <t>Cuatro comunicados y/o mensajes de sensibilización diseñados y divulgados</t>
  </si>
  <si>
    <t>Oficina de Planeación y Sistemas
Oficina de Información y Prensa</t>
  </si>
  <si>
    <t>20 de marzo de 2019</t>
  </si>
  <si>
    <t>20 de junio de 2019</t>
  </si>
  <si>
    <t>20 de septiembre de 2019</t>
  </si>
  <si>
    <t>10 de diciembre de 2019</t>
  </si>
  <si>
    <t>1.4.</t>
  </si>
  <si>
    <t>Actualizar en el sitio web, sin perjuicio de las disposiciones establecidas en la Ley 1712 de 2014, los siguientes datos de los congresistas i. Nombres y apellidos completos, ii. Extensión telefónica y iii. Correo institucional. (Declaración de compromisos para un Congreso Abierto y Transparente).</t>
  </si>
  <si>
    <t>1º de febrero de 2019 a 31 de diciembre de 2019</t>
  </si>
  <si>
    <t>1.5.</t>
  </si>
  <si>
    <t>Actualizar en el sitio web, sin perjuicio de las disposiciones establecidas en la Ley 1712 de 2014, los siguientes datos: 
Los miembros de sus Unidades de Trabajo Legislativo: i. Nombres y apellidos completos, ii. Extensión telefónica y iii. Correo institucional.   (Declaración de compromisos para un Congreso Abierto y Transparente)</t>
  </si>
  <si>
    <t>Doce informes de los integrantes de las UTL’s</t>
  </si>
  <si>
    <t>1.6.</t>
  </si>
  <si>
    <t>Identificar al miembro de cada Unidad de Trabajo Legislativo que haya sido delegado por cada congresista en materia de (i) Peticiones, quejas, reclamos y solicitudes y (ii) Gobierno Abierto.
(Declaración de compromisos para un Congreso Abierto y Transparente)</t>
  </si>
  <si>
    <t>31 de diciembre de 2019</t>
  </si>
  <si>
    <t>1.7.</t>
  </si>
  <si>
    <t>Visibilizar en línea la publicación de una relación de viajes aéreos internacionales por congresista y presupuesto ejecutado mensualmente por concepto de tiquetes expedidos.  
(Declaración de compromisos para un Congreso Abierto y Transparente)</t>
  </si>
  <si>
    <t>Doce actualizaciones</t>
  </si>
  <si>
    <t>División de Servicios</t>
  </si>
  <si>
    <t>1.8.</t>
  </si>
  <si>
    <t>Visibilizar en línea las transmisiones de las sesiones de las comisiones o plenarias en las que se discutan proyectos de ley o se realicen debates de control político, vía streaming y/o en diferido. (Declaración de compromisos para un Congreso Abierto y Transparente)</t>
  </si>
  <si>
    <t>Oficina de Información y Prensa</t>
  </si>
  <si>
    <t>16 de marzo de 2019 a 20 de junio de 2019</t>
  </si>
  <si>
    <t>20 de julio de 2019 a 16 de diciembre de 2019</t>
  </si>
  <si>
    <t>1.9.</t>
  </si>
  <si>
    <t>Visibilizar en línea la publicación de información sobre: (Declaración de compromisos para un Congreso Abierto y Transparente).</t>
  </si>
  <si>
    <t>(i)      Contratación pública adelantada por el ordenador del gasto.</t>
  </si>
  <si>
    <t>(ii)     Informes mensuales sobre ejecución presupuestal.</t>
  </si>
  <si>
    <t>Doce informes de ejecución presupuestal publicados</t>
  </si>
  <si>
    <t>Un plan de auditorías ejecutado</t>
  </si>
  <si>
    <t>1.10.</t>
  </si>
  <si>
    <t>Actualizar el organigrama de la Corporación y realizar su publicación en forma legible, accesible y usable.</t>
  </si>
  <si>
    <t>Un organigrama actualizado y publicado en forma legible, accesible y usable</t>
  </si>
  <si>
    <t>15 de junio de 2019</t>
  </si>
  <si>
    <t>1.11.</t>
  </si>
  <si>
    <t>Revisar y actualizar la lista de preguntas frecuentes con las respectivas respuestas, que forman parte de la Categoría 2 Información de Interés, Numeral 2.4 Preguntas y respuestas frecuentes, publicadas en la Sección de Transparencia.</t>
  </si>
  <si>
    <t>Publicación actualizada de preguntas frecuentes con sus respectivas respuestas.</t>
  </si>
  <si>
    <t>100% de lista de preguntas frecuentes con las respectivas respuestas, actualizadas y publicadas en la Sección de Transparencia</t>
  </si>
  <si>
    <t>15 de julio de 2019</t>
  </si>
  <si>
    <t>1.12.</t>
  </si>
  <si>
    <t>Actualizar dentro de la página web de la Corporación el link de Contáctenos que forma parte del menú de Servicios al Ciudadano.</t>
  </si>
  <si>
    <t>Actualizar el link de Contáctenos en lengua de señas colombiana y en inglés</t>
  </si>
  <si>
    <t>Link contáctenos actualizado</t>
  </si>
  <si>
    <t>Unidad de Atención Ciudadana del Congreso de la República</t>
  </si>
  <si>
    <t>30 de noviembre de 2019</t>
  </si>
  <si>
    <t>1.13.</t>
  </si>
  <si>
    <r>
      <t xml:space="preserve">Integrar la cuenta de correo electrónico </t>
    </r>
    <r>
      <rPr>
        <u/>
        <sz val="8"/>
        <rFont val="Arial"/>
        <family val="2"/>
      </rPr>
      <t>notificacionesjudiciales@camara.gov.co</t>
    </r>
    <r>
      <rPr>
        <sz val="8"/>
        <rFont val="Arial"/>
        <family val="2"/>
      </rPr>
      <t xml:space="preserve"> al Sistema de Gestión Documental Electrónico de Archivos SGDEA de la Cámara de Representantes.</t>
    </r>
  </si>
  <si>
    <r>
      <rPr>
        <sz val="8"/>
        <rFont val="Arial"/>
        <family val="2"/>
      </rPr>
      <t>Número de radicado integrado al SGDEA para correos electrónicos recibidos en la cuenta de correo electrónico</t>
    </r>
    <r>
      <rPr>
        <u/>
        <sz val="8"/>
        <rFont val="Arial"/>
        <family val="2"/>
      </rPr>
      <t xml:space="preserve"> notificacionesjudiciales@camara.gov.co</t>
    </r>
  </si>
  <si>
    <t>Número de radicado</t>
  </si>
  <si>
    <t>30 de mayo de 2019</t>
  </si>
  <si>
    <t>1.14.</t>
  </si>
  <si>
    <t>Actualizar el directorio de información de servidores públicos y contratistas incluyendo el tipo de contrato del servidor, contenido en el SIGEP (Categoría 3 Estructura orgánica y talento humano - Subcategoría 3.5 Directorio de información de servidores públicos y contratistas de la Sección de Transparencia)</t>
  </si>
  <si>
    <t>Un directorio SIGEP actualizado de la información de servidores públicos y contratistas de la Corporación</t>
  </si>
  <si>
    <t xml:space="preserve">Dos reportes de actualización </t>
  </si>
  <si>
    <t>Primer corte a 30 de marzo se presenta el último día hábil de abril.</t>
  </si>
  <si>
    <t>Segundo corte a 30 de octubre se presenta el último día hábil de noviembre</t>
  </si>
  <si>
    <t>1.15.</t>
  </si>
  <si>
    <t>Publicar el Informe, que por requerimiento anual de la Comisión Legal de Cuentas, es presentado por la Corporación a esa célula congresional.</t>
  </si>
  <si>
    <t>Un informe publicado en la Sección de Transparencia, dentro de la Categoría7-Control, Subcategoría 7.1-Informes de gestión, evaluación y auditoría</t>
  </si>
  <si>
    <t>Dirección Administrativa debe enviar a la Oficina de Planeación y Sistemas la información a publicar (formato accesible Word o excel)</t>
  </si>
  <si>
    <t>30 de septiembre de 2019</t>
  </si>
  <si>
    <t>1.16.</t>
  </si>
  <si>
    <t>Realizar la publicación de informes de supervisor en forma trimestral sobre la ejecución de los contratos.</t>
  </si>
  <si>
    <t xml:space="preserve">100% publicaciones de informes  de supervisores </t>
  </si>
  <si>
    <t>2.1.</t>
  </si>
  <si>
    <t>Realizar y publicar informes trimestrales de PQRSD</t>
  </si>
  <si>
    <t>Cuatro informes publicados</t>
  </si>
  <si>
    <t>30 de abril de 2019</t>
  </si>
  <si>
    <t>30 de julio de 2019</t>
  </si>
  <si>
    <t>30 de octubre de 2019</t>
  </si>
  <si>
    <t>30 de enero de 2020</t>
  </si>
  <si>
    <t>2.2.</t>
  </si>
  <si>
    <t>Realizar y publicar informes trimestrales de solicitudes de acceso a la información pública</t>
  </si>
  <si>
    <t>31 de enero de 2020</t>
  </si>
  <si>
    <t>2.3.</t>
  </si>
  <si>
    <t>Incluir en el Procedimiento de atención a PQRSD “Resolución de conflicto en el acceso a la información pública”</t>
  </si>
  <si>
    <t>Un procedimiento actualizado</t>
  </si>
  <si>
    <t>31 de julio de 2019</t>
  </si>
  <si>
    <t>2.4.</t>
  </si>
  <si>
    <t>Incluir en el Procedimiento de atención a PQRSD la atención en lenguas nativas.</t>
  </si>
  <si>
    <t>2.5.</t>
  </si>
  <si>
    <t>Capacitar a los funcionarios de planta y UTL  en atención a PQRSD</t>
  </si>
  <si>
    <t>Capacitación en términos para la atención a las PQRSD, lenguaje claro para las respuestas a las peticiones y manejo de los formatos de registro y control de PQRSD</t>
  </si>
  <si>
    <t>1 capacitación</t>
  </si>
  <si>
    <t>20 de diciembre de 2019</t>
  </si>
  <si>
    <t>Subcomponente 3 Elaboración instrumentos de gestión de la Información</t>
  </si>
  <si>
    <t>3.1.</t>
  </si>
  <si>
    <t>Gestionar ante el Archivo General de la Nación –AGN- la convalidación de la actualización de los instrumentos archivísticos “Tablas de Valoración Documental –TVD-” y “Tablas de Retención Documental –TRD-”, para obtener su certificación.</t>
  </si>
  <si>
    <t>Dos certificados de convalidación:
Uno de Tablas de Valoración Documental TVD
Uno de Tablas de Retención Documental TRD</t>
  </si>
  <si>
    <t>3.2.</t>
  </si>
  <si>
    <t>Actualizar y publicar el instrumento archivístico “Banco Terminológico de Series y Subseries Documentales”.</t>
  </si>
  <si>
    <t>Un documento actualizado y publicado</t>
  </si>
  <si>
    <t>Un documento “Banco Terminológico de Series y Subseries Documentales” actualizado y publicado</t>
  </si>
  <si>
    <t>3.3.</t>
  </si>
  <si>
    <t>Actualizar y publicar el instrumento archivístico “Tablas de Control de Acceso para Documentos”.</t>
  </si>
  <si>
    <t>Un documento “Tablas de Control de Acceso para Documentos” actualizado y publicado</t>
  </si>
  <si>
    <t>3.4.</t>
  </si>
  <si>
    <t>Actualizar, implementar, publicar y realizar socialización del instrumento archivístivo “Programa de Gestión DocumX&lt; ntal –PGD-” con los funcionarios de la Cámara de Representantes.</t>
  </si>
  <si>
    <t xml:space="preserve">Un documento actualizado, publicado y socializado </t>
  </si>
  <si>
    <t>Un documento “Programa de Gestión Documental –PGD-” actualizado, publicado y socializado</t>
  </si>
  <si>
    <t>3.5.</t>
  </si>
  <si>
    <t>Realizar talleres en cada dependencia para socializar a manera de retroalimentación la operación del módulo de gestión documental implementado.</t>
  </si>
  <si>
    <t>100% talleres realizados según plan de trabajo (cronograma o programación)</t>
  </si>
  <si>
    <t>15 de noviembre de 2019</t>
  </si>
  <si>
    <t>3.6.</t>
  </si>
  <si>
    <t>15 de diciembre de 2019</t>
  </si>
  <si>
    <t>3.7.</t>
  </si>
  <si>
    <t>3.8.</t>
  </si>
  <si>
    <t>Actualizar el Esquema de publicación de información de conformidad a lo señalado en artículos 41 y 42 del Decreto 103 de 2015 y los artículos 2.1.1.5.3.1 y 2.1.1.5.3.2  del Decreto 1081 de 2015 reglamentarios de la Ley 1712 de 2014.</t>
  </si>
  <si>
    <t>Subcomponente 4 Criterio Diferencial de Accesibilidad</t>
  </si>
  <si>
    <t>4.1.</t>
  </si>
  <si>
    <t>Realizar Capacitación a funcionarios en Servicio de Atención al Ciudadano para facilitar a poblaciones específicas el acceso a la información (población diferencial)</t>
  </si>
  <si>
    <t>Una Capacitación</t>
  </si>
  <si>
    <t>31 de Diciembre de 2019</t>
  </si>
  <si>
    <t>Subcomponente 5 Monitoreo del Acceso a la Información Pública</t>
  </si>
  <si>
    <t>5.1.</t>
  </si>
  <si>
    <t>1ª publicación a más tardar el 20 de junio de 2019.</t>
  </si>
  <si>
    <t>2ª publicación a más tardar el 28 de noviembre de 2019</t>
  </si>
  <si>
    <t>5.2.</t>
  </si>
  <si>
    <t xml:space="preserve">1er requerimiento: entre el 1 y 5 de marzo de 2019. </t>
  </si>
  <si>
    <t>2do requerimiento: entre el 1 y 5 de julio de 2019.</t>
  </si>
  <si>
    <t>3er requerimiento: entre el 1 y 8 de noviembre de 2019</t>
  </si>
  <si>
    <t>5.3.</t>
  </si>
  <si>
    <t>Incluir dentro de la jornada de re-inducción la socialización de la Ley 1712 de 2014 a funcionarios de la entidad</t>
  </si>
  <si>
    <t>Dos jornadas de re-inducción, una para funcionarios de planta y una para funcionarios de las Unidades de Trabajo Legislativo.</t>
  </si>
  <si>
    <t># documentos publicados
__________________
4 documentos programados</t>
  </si>
  <si>
    <t>La Cámara de Representantes en cumplimiento de la Ley 1712 de 2014 viene adelantando acciones orientadas a eliminar las barreras físicas y teconologicas que no permiten y dificultan el acceso a personas de las personas con discapacidad a sus instalaciones, página web y medios televisivos. por lo anterior, la UAC mediante Oficio UAC-CS-1737-2019 del 27 de marzo de 2019, dirigido a la Dra. María Carolona Carrillo Saltaren Directora Administrativa solicitando la contratación intérprete Lengua de Señas Colombia.</t>
  </si>
  <si>
    <t>La Unidad Coordinadora de Atención Ciudadana con el propósito de divulgar al interior de la Cámara de Representantes y externamente el servicio de interpretación (SIEL) Y el Sistema de Relevo de Llamadas (SRL), y con la firme intención de dar continuidad a los planes y acciones orientadas a la accesabilidad de nuestra corporación, ha realizado diferentes actividades entre las que se encuentran: Fortalecer las competencias de cada uno de los funcionarios responsables del Centro de Relevo, realizando capacitaciones en Lengua de señas colombina, así como la solicitud de didemas intercomunicadoras y realizando la divulgación del video del Servicio de Interpretación (SIEL) y el Sistema de Relevo de Llamadas (SRL), por Canal Congreso. 
Envían listado de asistencia al Taller de Lenguaje de Señas, solictud de divulgación de videos y solicutd diademas.</t>
  </si>
  <si>
    <t>La actividad esta en ejecución, se evidencia avance al cumplimiento de la meta.</t>
  </si>
  <si>
    <t>La Secretaria General y la UAC adelantó los días 7 y 8 de mayo el evento llamado II Feria Interistitucional Medio ambiental, con el propósito de dar a aconocer a los Honorables Congresistas, a las integrantes de sus UTL y a los funcionarios de las diferentes dependencias del Congresode la República, el quehacer de las instituciones con las cuales interactúan en su labor legislativa y política con respecto al medio ambiente, los recursos naturales y la agricultura.
Remiten la agenda, base de invitados, comunicaciones participación a la II feria, invitaciones a Congresistas.</t>
  </si>
  <si>
    <t xml:space="preserve"> 01/03/2019 al 
31/12/2019</t>
  </si>
  <si>
    <t>ACTIVIDAD CUMPLIDA. Antes de la fecha programada.</t>
  </si>
  <si>
    <t>Envian Un Propuesta Actualización, Página Cámara de Representantes. Temas UAC</t>
  </si>
  <si>
    <t>EN EJECUCION. 
Revisada la página web estas propuestas de actualización no se reflejan todavia.</t>
  </si>
  <si>
    <t xml:space="preserve">EN EJECUCION. </t>
  </si>
  <si>
    <t>Envían un borrador del Instructivo para la atención de peticiones, quejas, reclamos, sugerencias y denuncias -PQRSD. Senado de la República, para posteriormente ser normalizados en la Cámara de Representantes.</t>
  </si>
  <si>
    <t>Envían el borrador de la propuesta de Instructivo para la atención de a personas sordas, a partir del Centro de Relevo, para posteriormente ser normalizados en la Cámara de Representantes.</t>
  </si>
  <si>
    <t>EN EJECUCION.
Envian borrador del instructivo, la actividad se cumplira cuando sea normalizado por la Cámara.</t>
  </si>
  <si>
    <t>La UAC ha realizado avances en la actualización del Procedimiento "Programación y ejecución de Visitas Guiadas al Congreso" para posteiormente ser normalizadas por la Cámara de Representantes</t>
  </si>
  <si>
    <t>La UAC realizará el instructivo interno para el Programa "Visitas Guiadas al Congreso", cuando se termine con la revisión de la actualización del Procedimiento "Programación y ejecución de Visitas Guiadas al Congreso"</t>
  </si>
  <si>
    <t>Mediante oficio UAC-CS-1362-2019 del 12 de mazo de 2019, dirigido a VICENTE SILVA, Director Canal Congreso, donde se solicita la divulgación del video de Recorrido del programa de Puertas Abiertas (Visitas Guiadas al Congreso)</t>
  </si>
  <si>
    <t>Falta las evidencias de la divulgación del video.</t>
  </si>
  <si>
    <t xml:space="preserve">La UAC ha realizado la compilación de información necesaria para realizar la actualización al procedimiento a la atención a PQRSD, concerniente al mecanismo de resoliución de conflictos de acceso a la información pública, atención a peticiones verbales en otra lengua nativa o dialecto oficial de Colombia y atención a peticiones verbales personas sordas. </t>
  </si>
  <si>
    <t>Envia el Procedimiento de Atención a PQRSD en lenguas nativas o dialectos oficiales de Colombia para el Senado de la República. Informa que se ha realizado la compilación de información necesaria para realizar la actualización al procedimiento a la atención  a PQRSD.</t>
  </si>
  <si>
    <t>Informan que la Secretaria General, la UAC y la División de Personal de la Cámara, en su interés de contar con un Congreso Abierto y Transparente, esta organizando la Capacitación en atención a personas ciegas, bja visión o con discapacidad visual en el Congreso de la República, que se realizará el día jueves 16 de mayo de 2019.
Envían proyecto de oficio de invitación al evento.</t>
  </si>
  <si>
    <t># talleres realizados
____________________
# talleres programados</t>
  </si>
  <si>
    <r>
      <t xml:space="preserve"># requerimientos </t>
    </r>
    <r>
      <rPr>
        <u/>
        <sz val="8"/>
        <color theme="1"/>
        <rFont val="Arial"/>
        <family val="2"/>
      </rPr>
      <t xml:space="preserve">                         </t>
    </r>
    <r>
      <rPr>
        <sz val="8"/>
        <color theme="1"/>
        <rFont val="Arial"/>
        <family val="2"/>
      </rPr>
      <t>radicados
____________________
114 requerimientos programados</t>
    </r>
  </si>
  <si>
    <t># novedades publicadas
____________________
# novedades reportadas por los Representantes a la Cámara</t>
  </si>
  <si>
    <t># actualizaciones realizadas
____________________
12 actualizaciones programadas</t>
  </si>
  <si>
    <t># transmisiones realizadas
____________________
36 transmisiones programadas</t>
  </si>
  <si>
    <t>Revisada la página web si se encuentra publicada la presentación del procedimiento de RdeC.</t>
  </si>
  <si>
    <t>EN EJECUCION. 
No envian avance</t>
  </si>
  <si>
    <t>Mediante oficio P1.1.-002286-2019 del 8 de mayo de 2019, se requirió a todas las dependencias de la Corporación el diligenciamiento de un formato para la actualización de bases de datos de la sociedad civil para que de acuerdo al criterio de cada dependencia informen de los ciudadanos que pueden estar interesados o deban ser invitados a participar de las actividades de Rendición de Cuentas programadas por la Corporación.</t>
  </si>
  <si>
    <t>Mediante oficio P1.002171-2019 del  18 de marzo de 2019, se solicitó a la Oficina de Planeación y Sistemas la publicación de la presentación en PowerPoint para la socialización del procedimiento de RdeC al interior de la Corporación. Se eencuentra publicado en la página web --&gt; La Camara --&gt; Rendición de Cuentas --&gt; SEgmento Rendición de Cuentas 2018-2019.
De igual modo, con relación a la Rendición de Cuentas de los Representantes el día primero de abril se llevo a cabo la socialización del formato "Informe de Gestión", adjuntn planillas de asistencia.</t>
  </si>
  <si>
    <t>La Secretaría General realizó la publicación de los diferentes contenido propios de su misionalidad a través de la red social twitter, se anexan lospantallazos de dicha red.</t>
  </si>
  <si>
    <t>EN EJECUCION
No adjuntan evidencia por que es con cortes semestrales.</t>
  </si>
  <si>
    <t>No se ha llevado a cabo la Audiencia de Rendición de Cuentas</t>
  </si>
  <si>
    <t># conjunto de datos abiertos actualizados
____________________
13 conjunto de datos abiertos identificados :</t>
  </si>
  <si>
    <r>
      <t># comunicados y/o mensajes de</t>
    </r>
    <r>
      <rPr>
        <u/>
        <sz val="8"/>
        <color theme="1"/>
        <rFont val="Arial"/>
        <family val="2"/>
      </rPr>
      <t xml:space="preserve"> </t>
    </r>
    <r>
      <rPr>
        <sz val="8"/>
        <color theme="1"/>
        <rFont val="Arial"/>
        <family val="2"/>
      </rPr>
      <t>sensibilización divulgados
____________________4 comunicados y/o mensajes de sensibilización diseñados</t>
    </r>
  </si>
  <si>
    <t># de certificados expedidos por el Archivo General de la Nación
____________________
2 certificados de convalidación solicitados ante el Archivo General de la Nación</t>
  </si>
  <si>
    <t>Revisada la página web se observó que los informes se encuentran publicados</t>
  </si>
  <si>
    <t>Actualización de la Política de Riesgos http://www.camara.gov.co/camara/visor?doc=/sites/default/files/2019-05/Politica%20Para%20la%20Administracion%20del%20Riesgo%202019.pdf</t>
  </si>
  <si>
    <t>La meta se cumplió</t>
  </si>
  <si>
    <t>http://www.camara.gov.co/camara/visor?doc=/sites/default/files/2019-01/PAA%20INICIAL%202019.xls</t>
  </si>
  <si>
    <t>http://www.camara.gov.co/camara/visor?doc=/sites/default/files/2019-02/PLAN%20ACCION%202019_0.xls</t>
  </si>
  <si>
    <t>Revisada la página web y el portal de datos abiertos se encuentra públicado</t>
  </si>
  <si>
    <t>http://www.camara.gov.co/camara/visor?doc=/sites/default/files/2019-02/Plan%20Anticorrupci%C3%B3n%20y%20Atenci%C3%B3n%20al%20Ciudadano%202019_.docx</t>
  </si>
  <si>
    <t>http://www.camara.gov.co/ejecucion-presupuestal</t>
  </si>
  <si>
    <t>Revisada la página web y el portal de datos abiertos se encuentra públicado la Ejecución Presupuestal de los meses enero, febrero, marzo y abril de 2019</t>
  </si>
  <si>
    <t>Revisada la página web y el portal de datos abiertos se encuentra públicado y actualizado en mayo de 2019</t>
  </si>
  <si>
    <t>http://www.camara.gov.co/representantes</t>
  </si>
  <si>
    <t>http://www.camara.gov.co/camara/visor?doc=/sites/default/files/2019-01/PRESUPUESTO%20DE%20PROYECTOS%20DE%20INVERSI%C3%93N%20VIGENCIA%202019.xlsx</t>
  </si>
  <si>
    <t>http://www.camara.gov.co/index.php/asistencia-honorables-representantes-a-las-sesiones-plenarias</t>
  </si>
  <si>
    <t xml:space="preserve">EN EJECUCION
Se encuentra publicado el INFORME LEGISLATIVO 
20 DE JULIO DE 2017 AL 20 DE JULIO DE 2018
</t>
  </si>
  <si>
    <t>La última actualización es de 2017</t>
  </si>
  <si>
    <t>Mediante nota interna No. OPS.1.6.145-19 CON RADICADO id 6357 de fecha 05 de marzo de 2019 en las dependencias de la Cámara de Representantes y #5567 del 8 de marzo de 2019 en la Unidad de Correspondencia del Senado de la República para la UAC, se comunicó alos jefes de las 38 dependencias, para solicitar revisar periódicamente y realizar la actualización permanente en la página web de la información mínima obligatoria ordenada en la Ley 1712 de 2014.</t>
  </si>
  <si>
    <t>Revisando el portal de datos abiertos los proyectos de ley publicados al año 2016 y en la página web si se encuentran actualizados hasta 2019</t>
  </si>
  <si>
    <t>Copia correo Primer mensaje Sección Transp2019.ppsx y diseño cartelera digital puedes seguir y controlar nuestra gestion_20190409174801.jpg</t>
  </si>
  <si>
    <t xml:space="preserve">La última actualización es de 2017. </t>
  </si>
  <si>
    <t>Durante el primer cuatrimestre se observo que se han actualizado 9 de 13 conjuntos de datos abiiertos.</t>
  </si>
  <si>
    <t># novedades publicadas
____________________
# novedades recibidas</t>
  </si>
  <si>
    <t>Revisada la página web se encuentran pulbicados los meses de enero, febrero, marzo y abril de 2019 en http://www.camara.gov.co/index.php/funcionarios/publicaciones#menu (deberían seguir publicando la información en el link de transparencia donde ya se encuentra la información de años anteriores) y el portal de datos abiertos no se encuentra públicado.</t>
  </si>
  <si>
    <t>Se cumplió con la primera comunicación de sensibilización.</t>
  </si>
  <si>
    <t># informes publicados de PQRSD
____________________4 informes trimestrales</t>
  </si>
  <si>
    <t># informes publicados de solicitudes de acceso  la información pública
____________________
4 informes trimestrales</t>
  </si>
  <si>
    <t>http://www.camara.gov.co/index.php/plan-anticorrupcion-y-de-atencion-al-ciudadano</t>
  </si>
  <si>
    <t>Envían copia del correo enviado a el 1 de marzo de 2019 a los funcionarios de la entidad dando a conocer los mapas de riesgos. (Envían copia de la presentación en power point)</t>
  </si>
  <si>
    <t>Envían copia del correo enviado a el 1 de marzo de 2019 a los funcionarios de la entidad recordando a los lideres de proceso, que es responsabilidadd de ellos aplicar controles, monitorear y revisar las actividades propuestas en los Mapas de Riesgos. (Envían copia de la presentación en power point)</t>
  </si>
  <si>
    <t>Se realizó el primer informe de seguimiento al plan anticorrupcion con corte al 30 de abril. Publicado el 15 de mayo de 2019</t>
  </si>
  <si>
    <t>Publicación en la página web de la entidad.</t>
  </si>
  <si>
    <t>Informan que a la fecha se encuentran publicados hasta el mes de abril de 2019 en el link http://www.camara.gov.co/index.php/funcionarios/publicaciones#menu</t>
  </si>
  <si>
    <t xml:space="preserve">Esta información debería estar publicada en el link de tranparencia para facilitar el acceso a la información a la ciudadanpia,donde se venia realizando en los años anteriores. </t>
  </si>
  <si>
    <t>Revisada la página web en el link de trasparencia y en el link de funcionarios/ publicaciones no se encontró la publicación de los delegados de cada UTL en materia de peticiones, quejas, reclamos y solictudes y Gobierno Abierto.</t>
  </si>
  <si>
    <t>Revisada la página web en el link de Representantes se encuentra públicada la información actualizada de cada representante.
http://www.camara.gov.co/representantes</t>
  </si>
  <si>
    <t># informes publicados de ejecución presupuestal
____________________
12 informes de ejecución presupuestal</t>
  </si>
  <si>
    <t># de auditorías realizadas
____________________# de auditorías programadas</t>
  </si>
  <si>
    <t>Informan que se han publicado 4 informes de ejecución presupuestal, los soportes se pueden encontrar en el link:  
http://www.camara.gov.co/ejecucion-presupuestal</t>
  </si>
  <si>
    <t>Revisando el link si se encuentran publicados los informes de ejecución presupuestal de los meses de enero, febrero, marzo y abril de 2019.</t>
  </si>
  <si>
    <t>Revisada la página web  se encuentra publicado el Informe de Auditoria de la Contraloría General de la República Vigencia 2017.</t>
  </si>
  <si>
    <t>El Cronograma del Plan Anual de Auditorias Vigencia 2018, fue aprobado en el Comité de Control Interno realizado el  31 de enero de 2018 y se encuenta publicado en el micrositio de la Oficina  Coordinadora del Control Interno: 
A la fecha se encuentran en ejecución dos (2) auditorias.</t>
  </si>
  <si>
    <t>La Secretaria General trabaja en el bosquejo  de preguntas pfrecuentes y glosario para su respectiva punblicación.</t>
  </si>
  <si>
    <t>O%</t>
  </si>
  <si>
    <t>EN EJECUCION.
No envian evidencia de avance a la actividad</t>
  </si>
  <si>
    <r>
      <rPr>
        <sz val="8"/>
        <rFont val="Arial"/>
        <family val="2"/>
      </rPr>
      <t xml:space="preserve">Revisada la página web se encunetra pulbicado el Informe de solicitudes de información del primer trimestre de 2019.
</t>
    </r>
    <r>
      <rPr>
        <u/>
        <sz val="8"/>
        <rFont val="Arial"/>
        <family val="2"/>
      </rPr>
      <t xml:space="preserve">
http://www.camara.gov.co/camara/visor?doc=/sites/default/files/2019-05/2.INFORME%20SOLICITUDES%20DE%20INFORMACION%20I%20TRIMESTRE%202019.xlsx</t>
    </r>
  </si>
  <si>
    <t>Informan que a la fecha no se ha realizado modificaciones de los cargos en la entidad, por lo tanto no se requiere de modificaciones al Organigrama</t>
  </si>
  <si>
    <t>La evidencia enviada no da cumplimiento a la actividad.
El primer corte a 30 de marzo.</t>
  </si>
  <si>
    <t>Esta actividad esta programada para el 16 de mayo de 2019.</t>
  </si>
  <si>
    <t>Se cumplió con el primer requerimiento.</t>
  </si>
  <si>
    <t>Las jornadas de reinducción se encuentran programadas apartir del mes de septiembre de 2019</t>
  </si>
  <si>
    <t>Envian una muestra de contratos subidos al SECOP donde se evidencia la publicaciopn de los informes de supervisor trimestral</t>
  </si>
  <si>
    <t>Envian una muestra de contratos subidos al SECOP donde se evidencia la publicacioón de los documentos y actos administrativos de los procesos de contratación.</t>
  </si>
  <si>
    <t>PLAN ANTICORRUPCIÓN Y DE ATENCIÓN AL CIUDADANO 2019</t>
  </si>
  <si>
    <t>Revisada la página web   y el portal de datos abiertos se encuentra públicado la Asistencia de los Honorables Representantes a las Sesiones Plenariasde los meses de marzo y abril de 2019</t>
  </si>
  <si>
    <t>Se realizó el primer informe de seguimiento al plan anticorrupcion con corte al 31 de agosto de 2019 Publicado el 13 de septiembre de 2019</t>
  </si>
  <si>
    <t>La actividad se encuentra cumplida de acuerdo a la información consiganda en el seguimiento del 30 de abril de 2019.</t>
  </si>
  <si>
    <t>Segundo Cuatrimestre</t>
  </si>
  <si>
    <t>En la página web se observó que se encuentra publicado el Plan Anticurrupción y Atención al Ciudadano 2019</t>
  </si>
  <si>
    <t>Se esta cumpliendo con la actividad de seguimiento y monitoreo.</t>
  </si>
  <si>
    <t>Envian copia de los correo siguientes correos realizan monitoreo y seguimiento:
30/04/2019 donde informan que deben reportan los avances del Plan Anticorrupción y Atención al Ciuddadano a  mas tardar el 05 de mayo de 2019.
10/06/2019 recuerdan enviar las evidencia del Plan Anticorrupción y Atención al Ciudadano, el Mapa de Riesgos y Seguridad digital a Control Interno y a Planeación.
20/08/2019:    Con le fin de realizar el segundo seguimineto y monitoreo realizado por Control Interno y Planeación al Mapas de Riestos (gestión, digital y de Corrupción), Plan Anticorrupción, solicitar los avances a las acciones, verificar a los controles sin son efectivos, si apuntan al riesgo y si estan funcionado e informar si algún riesgo se ha materializado.
28/08/2019. Monitoreo a los riesgos de corrupción, gestión y digital.</t>
  </si>
  <si>
    <t>A través de la página web de la Corporación, en el Canal de Youtube y carteleras digitales se han divulgado los siguientes temas: 
- ïndice de Tranparencia y Acceso a la información ITA de la PGN.
- Ley 1712. año 2014
- Rendición de cuentas 2018-2019, {enfasis en cumplimiento de la Ley de Transparencia.
 Conforman el segundo y tercero de los cuatro programados.
Envían enlaces en la página web, canal yotube y fotografias de las carteleras digitales</t>
  </si>
  <si>
    <t>Se cumplió con la segunda y tercera comunicación de sensibilización.</t>
  </si>
  <si>
    <t>La Oficina de Planeación informa que el Informe liberado en diciembre de 2018, por la Contraloría General de la República, producto de la Auditoria realizada a la Dirección Administrativa de la Cámara de Representantes vigencia 2017, fue publicado el 22 de enero de 2019 en el enlace http://www.camara.gov.co/index.php/71-informes-de-auditoria-contraloria-general-de-la-republica-y-planes-de-mejoramiento en la página web. junto con su correspondiente plan de mejoramiento, como lo evidencian en los pantallazos que envían.</t>
  </si>
  <si>
    <t>Se realizaron las dos actualizaciones y se publicaron.</t>
  </si>
  <si>
    <t>Se realizaron las dos actualizaciones de la matriz de autodiagnóstico de cumplimiento de la ley de transparencia, como se evidencia en los pantallazos que más adelante se muestran.
La primera publicación se realizó el 14 de junio de 2019 y la segunda el 02 de septiembre de 2019; esta última con ocasión del autodiagnóstico presentado a través del ITA de la PGN, la cual se encuentra publicada en la Sección de Transparencia, en la categoría 10. Instrumentos de Gestión de Información Pública, en las subcategorías 10.1 Información mínima y 10.7 Registro de Publicaciones de la Sección de Transparencia, http://www.camara.gov.co/transparencia-y-acceso-a-la-informacion-publica.
Envian los pantallazos de la publicación.</t>
  </si>
  <si>
    <t>Mediante la nota interna No. OPS.1.6-541-19, con radicado ID 23094 de fecha 05 de julio de 2019, se comunicó a los jefes de las 38 dependencias de la Corporación definidas en la estructura organizacional de la Ley 5ª de 1992, para solicitar revisar periódicamente y realizar actualización permanente en la página web de la información mínima obligatoria ordenada en la Ley 1712 de 2014.
Esta ocasión tuvo como coyuntura realizar el autodiagnóstico a través del Sistema ITA dispuesto por la PGN, para lo cual la Oficina de Planeación y Sistemas practicó un ejercicio previo de verificación en la matriz aludida, y se solicitó a cada dependencia revisar, complementar y/o ajustar.
Con las respuestas entregadas por las dependencias se diligenció el sistema ITA; cuyo resultado arrojó un nivel de cumplimiento de 100 sobre 100 puntos y reportado a la Oficina Coordinadora de Control Interno con Id 31360.
De esta manera el avance de la meta se constituye en 76/114= 66.6%, bajo la premisa de que a través de este requerimiento los funcionarios involucrados en los diferentes procesos en que se produce y custodia información cumplan el objetivo de mantener actualizada las publicaciones en la página web, para que todos y cada uno de los usuarios accedan eficientemente a la información pública de la Cámara de Representantes.</t>
  </si>
  <si>
    <t>Se dio cumplimiento al segundo requerimiento</t>
  </si>
  <si>
    <t>Esta publicado el informe y el plan de mejoramiento</t>
  </si>
  <si>
    <t>Aplicando el principio de Mejora continuo se enviaron correos electrónicos, a los diferentes líderes de los procesos para actualizar el sistema de Gestión de Calidad y sus instrumentos de Gestión como son los Manuales y Reglamentos según (Ley 951 de marzo 31 de 2016).
Se actualizó la Política de Administración de riesgos, la cual se encuentra publicada en la página web de la entidad en los siguientes Link.
http://www.camara.gov.co/camara/visor?doc=/sites/default/files/2019-05/Politica%20Para%20la%
20Administracion%20del%20Riesgo%202019_0.pdf
http://www.camara.gov.co/camara/visor?doc=/sites/default/files/2019-05/Politica%20Para%20la%
20Administracion%20del%20Riesgo%202019.pdf
Se actualizó el Manual de Políticas de Seguridad de la Información de la Cámara de Representantes resolución 1405-junio 18-2019, se encuentra en el link:: http://www.camara.gov.co/camara/visor?doc=/sites/default/files/2019-06/Resol.%201405%20Politicas%20de%
20Seguridad%20informacion.pdf
Se adopta y reglamenta la Ventanilla Única de Correspondencia y se Implementa el Sistema de Gestión Documental Electrónico de Archivos (SGDEA) Control Doc de la Cámara de Representantes. Resolución 1546 05 de julio 2019, se encuentra en el link que a continuación relaciono:
http://www.camara.gov.co/camara/visor?doc=/sites/default/files/2019-07/Resol.%201546%20de%202019_Ventanilla%
20Unica%20Correspondencia.pdf
Se adopta e Implementa la Utilización de la Firma Digital y Mecánica en la Cámara de Representantes resolución1548 05 de julio 2019, se encuentra en el link:
http://www.camara.gov.co/camara/visor?doc=/sites/default/files/2019-07/Resol.%201548%20de%202019_Firma%
20Digital.pdf
Se Validó y se aprobó los formatos de Rendición de Cuenta de los H. Representantes, formato de acta de entrega de equipos de cómputo, formato de Votación de Proyectos de la comisión de Ética y Estatuto del Congresista.</t>
  </si>
  <si>
    <t>Se ha cumplido con la actualización  y revisión permanentemente los Instrumentos de Gestión, incluida la Política de Riesgos, de acuerdo a la necesidad de la entidad.</t>
  </si>
  <si>
    <t>Se envió Correo a los diferentes líderes de los procesos con el fin de que reporten los indicadores de gestión correspondiente al segundo trimestre del año en curso. Los días 5,30 de julio y 30 de agosto.
De igual forma la Matriz de los indicadores con corte a junio se encuentra publicado en el link:
http://www.camara.gov.co/indicadores-de-gestion-2019 de la página web.</t>
  </si>
  <si>
    <t>Envía los pantallazos de la públicación del Plan Estratégico y Plan de Acción en el portal de datos abiertos y en la página web de la entidad</t>
  </si>
  <si>
    <t>Envía los pantallazos de la públicación de la Ejecución Presupuestatal de enero a agosto de 2019 en el portal de datos abiertos.</t>
  </si>
  <si>
    <t>Revisada la página web y el portal de datos abiertos se encuentra públicado la Ejecución Presupuestal de los meses enero a agosto de 2019</t>
  </si>
  <si>
    <t>Envía los pantallazos de la públicación del Plan de Adquisiciones 2019 y sus modificaciones en el portal de datos abiertos.</t>
  </si>
  <si>
    <t>Envía los pantallazos de la públicación del Directorio de Representantes actualizado a 3 de mayo de 2019 en el portal de datos abiertos.</t>
  </si>
  <si>
    <t>Envía los pantallazos de la públicación del Plan Operativo de Inversiones 2019 en el portal de datos abiertos y en la página web de la entidad</t>
  </si>
  <si>
    <t>Envía los pantallazos de la públicación del Plan Anticorrupción y  Atención al Ciudadano y el Mapa de Corrupción 2019 en el portal de datos abiertos y en la página web de la entidad</t>
  </si>
  <si>
    <t>Envía los pantallazos de la públicación de la Asistencia de los Representantes a las Sesiones Plearias de 2019 de los meses marzo, abril, mayo, junio y julio en el portal de datos abiertos y en la página web de la entidad</t>
  </si>
  <si>
    <t>Revisada la página web se encuentran pulbicados los meses de enero, febrero, marzo, abril y mayo de 2019 en el link de transparencia:  http://www.camara.gov.co/index.php/miembros-utl y el portal de datos la ulñtima actualización fue el 12 de abril de 2019, pero contiene la información desactualizada ya que son los meses de enero, febrero, marzo y abril de 2018.
La información se encuentra desactualizada tanto en la página web como en el portal de datos abiertos.</t>
  </si>
  <si>
    <t>No reportan avance. En ejecución</t>
  </si>
  <si>
    <t>Revisando el portal de datos abiertos los proyectos de ley publicados al año 2017 y en la página web si se encuentran actualizados hasta 2019</t>
  </si>
  <si>
    <r>
      <t># informes</t>
    </r>
    <r>
      <rPr>
        <u/>
        <sz val="8"/>
        <color theme="1"/>
        <rFont val="Arial"/>
        <family val="2"/>
      </rPr>
      <t xml:space="preserve"> </t>
    </r>
    <r>
      <rPr>
        <sz val="8"/>
        <color theme="1"/>
        <rFont val="Arial"/>
        <family val="2"/>
      </rPr>
      <t xml:space="preserve">publicados
____________________
12 informes de los integrantes de las UTL’s correspondientes al año 2019 </t>
    </r>
  </si>
  <si>
    <t>Revisando el link no se encontro la información, y en el link transparencia la información esta hata abril del 2019 pero no contiene la información completa ya que solo el nombres, apellidos y cargo, faltando estensi+on telefónica y correo institucional.
http://www.camara.gov.co/miembros-utl</t>
  </si>
  <si>
    <t xml:space="preserve">El proceso informa que las publicaciones de las novedades reportadas por las UTL se allegan a la División de Personal en forma física, en esta se le da respuesta inmediata y se contacta al enlace de cada oficina. Se encuentra en proceso de actualización una base de datos para subirla a la página de internet de la cámara de representes. </t>
  </si>
  <si>
    <t>Revisada la página web se encuentra publicado la relación de viajes aéreos internacionales por congresistas y presupuesto ejecutado mensualmente por concepto de tiquetes expedidos correspondiente a los meses de enero , febrero, marzo y abril  de 2019 (De acuerdo a lo establecido en la Declaración de Compromisos para un Congreso Abierto y Transparente), 
Link: 
http://www.camara.gov.co/camara/visor?doc=/sites/default/files/2019-05/Informe%20de%20Transparencia%20Tiquetes%20Internacionales%20a%20abril%202019.xlsx</t>
  </si>
  <si>
    <t>Revisada la página web se encuentra publicado la relación de viajes aéreos internacionales por congresistas y presupuesto ejecutado mensualmente por concepto de tiquetes expedidos correspondiente a los meses de enero, febrero, marzo, abril, mayo y junio de 2018 (De acuerdo a lo establecido en la Declaración de Compromisos para un Congreso Abierto y Transparente), 
Link: 
http://www.camara.gov.co/camara/visor?doc=/sites/default/files/2019-05/Informe%20de%20Transparencia%20Tiquetes%20Internacionales%20a%20abril%202019.xlsx
Falta la publicación de julio y agosto de 2019</t>
  </si>
  <si>
    <t>Ya se venció el primer contre del 16 de marzo al 20 de junio de 2019 y no enviaron evidencia del cumplimiento a las acción.</t>
  </si>
  <si>
    <t>No envian avance. 
EN EJECUCION</t>
  </si>
  <si>
    <t xml:space="preserve">A la fecha no se han realizado modificaciones de las áreas de la entidad, se realizó una actualización del organigrama cargando en la página Web un formato legible y usable.
 Organigramahttp://www.camara.gov.co/index.php/organigrama
</t>
  </si>
  <si>
    <t>El directorio se encuentra actualizado a fecha de corte 9 de Septiembre de 2019 de acuerdo a lo establecido
https://www.funcionpublica.gov.co/dafpIndexerBHV/?bloquearFiltroDptoSeleccionado=&amp;bloquearFiltroEntidadSeleccionado=&amp;bloquearFiltroMunSeleccionado=&amp;bloquearFiltroTipoAltaSeleccionado=&amp;dptoSeleccionado=&amp;entidadSeleccionado=&amp;find=FindNext&amp;munSeleccionado=&amp;query=C%C3%81MARA%20DE%20REPRESENTANTES&amp;tipoAltaSeleccionado=Servidor%20Publico</t>
  </si>
  <si>
    <t>Reportan el primer soporte de la actualización al 9 de septiembre de 2019.</t>
  </si>
  <si>
    <t xml:space="preserve">Se realizó un seminario sobre relación con el ciudadano los días 10,11,17 y 18 de junio de 2019 </t>
  </si>
  <si>
    <t>Examinada la carpeta de Plan Institucional de Capacitación se evidencia que asistieron 10 personas al Seminario.</t>
  </si>
  <si>
    <t>Informan que las jornadas de reinducción se encuentran programadas para los días 25 y 26 de spetiembre de 2019.</t>
  </si>
  <si>
    <t>Según oficio del Agosto 21 de 2019 de la División de Personal informan que las jornadas de reinducción  a los funcionarios de carrera administrativa, provisionales, UTL Y Contratistas están programadas para el 22 y 23 de septiembre de 2019.
EN EJECUCION</t>
  </si>
  <si>
    <t>Revisando el link si se encuentran publicados los informes de ejecución presupuestal de los meses de enero, febrero, marzo,abril, mayo, junio, julio y agosto de 2019.</t>
  </si>
  <si>
    <r>
      <rPr>
        <sz val="8"/>
        <rFont val="Arial"/>
        <family val="2"/>
      </rPr>
      <t xml:space="preserve">Revisada la página web se encunetra pulbicado el Informe de solicitudes de información del segundo trimestre de 2019.
</t>
    </r>
    <r>
      <rPr>
        <u/>
        <sz val="8"/>
        <rFont val="Arial"/>
        <family val="2"/>
      </rPr>
      <t xml:space="preserve">
http://www.camara.gov.co/camara/visor?doc=/sites/default/files/2019-05/2.INFORME%20SOLICITUDES%20DE%20INFORMACION%20I%20TRIMESTRE%202019.xlsx</t>
    </r>
  </si>
  <si>
    <t>A través del TWITTER de la Secretaria General mantenemos interacción con los ciudadanos  y anexan los pantallazos de dicha evidencia.</t>
  </si>
  <si>
    <t xml:space="preserve">En el segundo trimestre se envió la circular para que las oficinas reporten la matriz con fecha limite 8 de julio ( anexo evidencia). Actualmente se puede encontrar la matriz publicada en el portal web de la cámara de Representantes en el siguiente link: http://www.camara.gov.co/camara/visor?doc=/sites/default/files/2019-08/Matriz%20de%20Participacion%20Ciudadana%20Primer%20Semestre%202019.xlsx    </t>
  </si>
  <si>
    <t>Revisada la página del congreso se observo el video de las visitas guiadas en el siguiente link:
http://www.camara.gov.co/ninos/videos</t>
  </si>
  <si>
    <t>Se han ejecutado tres auditorias de las ocho programadas.</t>
  </si>
  <si>
    <t>Los informes se encuentran publicados en el micrositio del Control Interno</t>
  </si>
  <si>
    <t>El proceso informa que la Dirección Adminsitrativa de la Cámara, realizó la publicación de los documentos y actos adminsitrativos del proceso de contratación en el SECOP I, dentro de los tres (3) días siguientes a su expedicón, conforme al estatuto de contratación y la Ley de transparencia. Allegan una muestra de 31 contratos de prestación de servicios, 5 procesos contractuales, Envía la base de datos que contiene la información de la muestra y las constancias de la publicación.</t>
  </si>
  <si>
    <t>Se cumplió con la publicación.</t>
  </si>
  <si>
    <t>La Dirección Administrativa realizó el 100% de las publicaciones de informes de supervisores en el SECOP I, a través de informes trimestrales, los cuales materializan dicha labor de forma integral. Evidencia una muestra de 31 contratos de prestación de servicios tanto de apoyo a la gestión como profesionales.</t>
  </si>
  <si>
    <t>Tercer  Cuatrimestre</t>
  </si>
  <si>
    <t>Tercer Cuatrimestre</t>
  </si>
  <si>
    <t>La actividad se encuentra cumplida de acuerdo a la información consiganda en el seguimiento del 31 de agosto de 2019.</t>
  </si>
  <si>
    <t xml:space="preserve">Envían nuevamente las evidencias de la cirucular </t>
  </si>
  <si>
    <t xml:space="preserve">Envían la evidencia de la capacitación a los asesores </t>
  </si>
  <si>
    <t>Envían nuevamente las evidencias de la cirucular y listado de asistnecia a la capacitación.
La actividad se encuentra cumplida de acuerdo a la información consiganda en el seguimiento del 31 de agosto de 2019.</t>
  </si>
  <si>
    <t xml:space="preserve">Envían el cronograma de las actividades con los responsables para el Evento Audiencia Pública de Rendición de Cuentas. </t>
  </si>
  <si>
    <t>Realizaron la actualización de la base de datos de los grupos de interes y de la sociedad civil del segundo semestre. Envían la base de datos.</t>
  </si>
  <si>
    <t>Informan que realizaron la actualización de las bases de datos (despachos ministeriales, grupos de interés, universidades, informados por las dependencias) logrando la ampliación de las bases de datos, especialmente el de las entidades públicas.</t>
  </si>
  <si>
    <t xml:space="preserve">Envían la Estrategía de Cominicaciones diseñada por la Oficina de Información y Prensa para legislatura 2018-2020 y el libreto de la Audiencia. Seis (6) folios. </t>
  </si>
  <si>
    <t>La Oficina de Protocolo apoyo en la organización y logística del evento, consecución de los himnos, ingreso y registro de los invitados, distribución de los formatos de preguntas y evaluación entre asistentes. Adjuntan el registro de asistentes a veintiseis (26) folios.</t>
  </si>
  <si>
    <t>ACTIVIDAD CUMPLIDA</t>
  </si>
  <si>
    <t>Envían la evidencia de la capacitación a los asesores realizada el 1 de abril de 2019, Ccircular de la citación y la lista de asitencia.</t>
  </si>
  <si>
    <t>La encuesta fue aplicada a 108 de los asistententes a la audiencia.Envían el formato de la encuesta</t>
  </si>
  <si>
    <t xml:space="preserve">Adjuntan el Informe encuestas de Satisfacción de la Audiencia Pública de Rendición de Cuentas, Legislatura 2018 - 2019. Anexo: Seis (6) folios. </t>
  </si>
  <si>
    <t>EN EJECUCION.</t>
  </si>
  <si>
    <t>SE EViDENCIA EL CUMPLIMIENTO A LA META.</t>
  </si>
  <si>
    <t>ACCION CUMPLIDA</t>
  </si>
  <si>
    <t>Revisado el portal de Datos Abiertos esta hasta abril de 2018.
No se cumplió con la actividad.</t>
  </si>
  <si>
    <t>Revisado el portal de datos abiertos la información esta desatualizada, se encuentran publicados los proyectos de ley hasta el año 20'17.</t>
  </si>
  <si>
    <t>Revisado el portal de datos abiertos la Matriz de Gestión de la Información Pública fue actualizada el 5 de julio de 2019</t>
  </si>
  <si>
    <t>La actividad se encuentra cumplida de acuerdo a la información consiganda en el seguimiento del 31 de agosto de 2019.
Envian nuevamente los pantallazos de publicación.</t>
  </si>
  <si>
    <t>Revisado el porrtal de datos abiertos se encuentran publicados PAA INCIAL 2019 y PAA 2019 y sus modificaciones, fue actualizada el 9 de julio de 2019.</t>
  </si>
  <si>
    <t>Revisado el porrtal de datos abiertos se encuentran publicados PRESUPUESTO DE PROYECTOS DE INVERSION VIGENCIA 2019 y PRESUPUESTO DE PROYECTOS DE INVERSION VIGENCIA 2019 V2, fue actualizada el 10 de diciembre de 2019.</t>
  </si>
  <si>
    <t xml:space="preserve">En la página web en el link de transparencia, datos abiertos y en el portal de datos abiertos se encuentra publicado el Informe Legislativo del 20 de Julio de 2017 al 20 de Julio de 20418.
Información desactualizada porque ya se realizó el Informe Legislativod de los Representantes del 20 de julio de 2018 al 20 de Julio de 2019. </t>
  </si>
  <si>
    <t>Revisado el portal de Datos Abiertos se encuentra publicado el Informe de Rendición de Cuentas de los Representantes a la Cámara el 17/12/2019.</t>
  </si>
  <si>
    <t>http://www.camara.gov.co/indicadores-de-gestion-2018
http://www.camara.gov.co/indicadores-de-gestion-2019</t>
  </si>
  <si>
    <t>Informan que vía email enviaron carta de agradecimiento y certificación por la participación a la audiencia pública de RdC 2018-2019, llevada a cabo el día 18 de julio a las 8:30 a.m., en el Salón Elíptico del Capitolio Nacional. Envían el formato de la carta de agradecimiento, copia de la solicitud del correo enviado a Planeación y Sistemas solicitando enviar por correo a los funcionarios de planta la carta de agradecimiento.y copia del correo enviado a las personas que asistieron a la adiencia.</t>
  </si>
  <si>
    <t>El 1 de abril en el Salón Boyacá del Capitolio Nacional, se realizó capacitación a los funcionarios de las UTL en RdC, con el propósito de socializar el formato estándar de informe de gestión anual de los Honorables Representates, liderada por la Mesa Directiva y la Secretaria General.</t>
  </si>
  <si>
    <t>Debido al conato de incendio presentado el 04/10/2019 generó la caída de servicios tecnológicos, entre ellos la operatividad de la página web, no se pudo verificar la actualización de los 13 grupos de datos abiertos. La verficación se realizará cuando se restablezcan los servicios.
Solo se pudieron verificar en el Portal de Datos Abiertos</t>
  </si>
  <si>
    <t xml:space="preserve">Se realizó la integración de la cuenta de correo electrónico notificacionesjudiciales@camara.gov.co al Sistema de Gestión Documental Electrónico de Archivos SGDEA – ControlDoc, para lo cual se creó la cuenta de usuario NOTIFICA.JUDICIALES para ingresar al sistema ControlDoc, como se evidencia en la nota interna No. OPS.1.6-760-19, radicada con el #32853 del 11092019 y se realizó capacitación a una funcionaria designada por la Jefe de la División Jurídica para su operatividad según acta de fecha 08082019.
Se adjuntan los documentos mencionados y otros que evidencian el desarrollo de la actividad.
Debido al conato de incendio presentado el 04102019 generó la caída de servicios tecnológicos, entre ellos la operatividad del sistema ControlDoc, por lo cual queda postergada la entrada en operación de la cuenta NOTIFICA JUDICIALES al momento en que se restablezcan los servicios.
</t>
  </si>
  <si>
    <t>Durante el 2019 se desarrollaron 484 talleres para funcionarios de planta, de unidades de trabajo legislativo y contratistas con el fin de realizar acompañamiento, socialización y retroalimentación del uso de los módulos de gestión y creación de documentos en el aplicativo ControlDoc.  Adicionalmente se realizó soporte de incidencias y requerimientos del funcionamiento del sistema de gestión documental electrónico de archivos SGDEA – ControlDoc.
Actas de los Talleres e Informe Ejecutivo con datos estadisticos.</t>
  </si>
  <si>
    <t>La Cámara de Representantes en cumplimiento de la Ley 1712 de 2014, viene adelantando acciones orientadas a eliminar las barreras tecnológicas que dificultan el acceso de las personas con discapacidad a sus instalaciones, página Web y medios televisivos. Por lo anterior, la Unidad de Atención Ciudadana del Congreso solicitó la contratación de una empresa o persona natural para prestar los servicios de interpretación en Lengua de Señas Colombiana a la Cámara de Representantes, sin embargo, teniendo en cuenta que el Senado de República adelantó la contratación del interprete de Lengua de Señas y siendo la UAC una dependencia del Congreso, no se hizo necesaria la contratación por parte de la Cámara de Representantes.</t>
  </si>
  <si>
    <t>La Unidad Coordinadora de Atención Ciudadana con el propósito de divulgar al interior de la Cámara de Representantes y externamente el servicio de interpretación (SIEL) y el Sistema de Relevo de Llamadas (SRL), y con la firme intención de dar continuidad a los planes y acciones orientadas a la accesibilidad de nuestra Corporación, ha realizado diferentes actividades entre las que se encuentran: Fortalecer las competencias de cada uno de los funcionarios responsables del Centro de Relevo en la Cámara de Representantes, realizando sensibilizaciones en Lengua de Señas Colombiana, así como la  solicitud de diademas intercomunicadoras y la divulgación del video del Servicio de interpretación (SIEL) y el Sistema de Relevo de Llamadas (SRL), por Canal Congreso.</t>
  </si>
  <si>
    <t>La Secretaría General de Senado y Cámara, la Comisiòn Quinta de Senado y Cámara y la Unidad Coordinadora de Atención Ciudadana, en su interés de interacción con las entidades del Gobierno Nacional adelantó los días 7 y 8 de mayo el evento II Feria Interinstitucional, con el propósito de dar a conocer a los honorables congresistas, a los integrantes de sus Unidades de Trabajo Legislativo (UTL) y a los funcionarios de las diferentes dependencias del Congreso de la República, el quehacer de las instituciones con las cuales interactúan en su labor legislativa y política con respecto al medio ambiente, los recursos naturales y la agricultura. Así mismo, con el propósito de dar a conocer a la comunidad educativa de las diferentes Instituciones de Educación Superior con carreras afines, el quehacer de las entidades gubernamentales con respecto a los temas descritos anteriormente.
La actividad incluyó la organización, promoción y desarrollo de la II Feria Interinstitucional; envío de invitaciones como expositor y/o conferencistas, convocatoria  a los Honorables Congresistas, a los integrantes de sus Unidades de Trabajo Legislativo (UTL) y a los funcionarios de las diferentes dependencias del Congreso de la República, convocatoria comunidad educativa de las diferentes Instituciones de Educación Superior, entre otros.</t>
  </si>
  <si>
    <t>La UAC informa que ha actualizado la información contenida en el menú de acceso a la información pública para fortalecer el link de Transparencia de la página Web, de la siguiente manera: a) Se actualizó el pie de pagina del index de la página Web de la Cámara de Representantes (Información de contacto y ajuste a la información de recepción de correspondencia física), b) Se programaron entrevistas con los jefes de las divisiones Administrativas de la Cámara; División Juridica, División Financiera y Presupuesto, División de Servicios, División de Personal y la Oficina de Planeación y Sistemas para que dieran a conocer las responsabilidades de su División y las dependencias a su cargo, con el fin de elaborarar videos institucionales, que además, llevan interpretación en Lengua de Señas Colombiana. Lo anterior, para dar a conocer la Corporación a la población con discapacidad auditiva. Sin embargo, no fue posible realizar el video correspondiente a la División Financiera y Presupuesto por la no disponibilidad de la Jefe de la División. C) Actualización de la información contenida en el link de transparencia de la página Web de la Cámara de Representantes. Teniendo en cuenta que la página Web se encuentra inactiva remitimos la información a Oficina de Planeación y Sistemas, pero solicitamos que no se cargue la información hasta tanto no pueda realizar el cruce de la información remitida con la información que se encuentra actualmente en la pagina.</t>
  </si>
  <si>
    <t>Debido al conato de incendio presentado el 04/10/2019 generó la caída de servicios tecnológicos, entre ellos la operatividad de la página web, no se pudo verificar la actualización.</t>
  </si>
  <si>
    <t>La Secretaría General, la Unidad de Atención Ciudadana del Congreso y la División de Personal de la Cámara en su interés de contar con un Congreso Abierto y Transparente, organizó sensibilizaciones a los funcionarios en: Fortalecimiento atención a PQRSD, fortalecimiento atención a personas ciegas baja visión o con discapacidad visual  (enfoque diferencial), en el Congreso de la República, Fortalecimiento Centro de Relevo. Así mismo, se realizó la elaboración de infografias; Infografia atención en Lenguas Nativas, Infografia términos de respuesta de PQRSD, Infografia Lengua de Señas, enviadas a la Oficina de Planeación y Sistemas para que fueran socializadas a través del correo electrónico institucional a todos los servidores públicos de la Cámara de Representantes.  Además, se programó y realizó la  sensibilización por cada uno de los puestos de trabajo.</t>
  </si>
  <si>
    <t>La Unidad Coordinadora de Atención Ciudadana, está realizando la compilación de información (Incluir en el Procedimiento de atención a PQRSD “Resolución de conflicto en el acceso a la información pública” y “Atención en lenguas nativas”) para realizar la actualización al Procedimiento a la atención a PQRSD. Este documento será entregado a la Oficina de Planeación y Sistemas, en la semana comprendida entre el 16 y 19 de diciembre, del presente año.</t>
  </si>
  <si>
    <t xml:space="preserve">La Unidad Coordinadora de Atención Ciudadana, ha realizado la propuesta de Instructivo para la atención a personas sordas, a partir del Centro de Relevo. </t>
  </si>
  <si>
    <t xml:space="preserve">La Unidad Coordinadora de Atención Ciudadana, realizó la actualización del Procedimiento “Programación y ejecución de Visitas Guiadas al Congreso” y la modificación a la “Encuesta de satisfacción”. </t>
  </si>
  <si>
    <t xml:space="preserve">”. La Unidad Coordinadora de Atención Ciudadana, realizó el Instructivo interno para el Programa “Visitas Guiadas al Congreso”. Así mismo, realizó la actualización del “Procedimiento Programación y ejecución de Visitas Guiadas al Congreso” y la modificación a la “Encuesta de satisfacción”. </t>
  </si>
  <si>
    <t xml:space="preserve">La Unidad Coordinadora de Atención Ciudadana, solicito a canal Congreso la divulgación video del recorrido del Programa de Puertas Abiertas “Visitas Guiadas al Congreso”. </t>
  </si>
  <si>
    <t>La Unidad Coordinadora de Atención Ciudadana ha actualizado la información contenida en el link de contactenos que forma parte del menú de servicios al Ciudadano y el menú de acceso a la información pública para fortalecer el link de Transparencia de la página Web, de la siguiente manera: a) Se actualizó el pie de pagina del index de la página Web de la Cámara de Representantes (Información de contacto y ajuste a la información de recepción de correspondencia física), b) Se programaron entrevistas con los jefes de las divisiones Administrativas de la Cámara; Divisiòn Juridica, División Financiera y Presupuesto, División de Servicios, División de Personal y la Oficina de Planeación y Sistemas para que dieran a conocer las responsabilidades de su División y las dependencias a su cargo, con el fin de elaborarar videos institucionales, que además, llevan interpretación en Lengua de Señas Colombiana. Lo anterior, para dar a conocer la Corporación a la población con discapacidad auditiva. Sin embargo, no fue posible realizar el video correspondiente a la División Financiera y Presupuesto por la no disponibilidad de la Jefe de la División. C) Actualización de la información contenida en el link de transparencia de la página Web de la Cámara de Representantes. Teniendo en cuenta que la página Web se encuentra inactiva remitimos la información a Oficina de Planeación y Sistemas, pero solicitamos que no se cargue la información hasta tanto no pueda realizar el cruce de la información remitida con la información que se encuentra actualmente en la pagina.</t>
  </si>
  <si>
    <t>Revisada la página web se encuentra pulbicado el Informe de PQRSD del primer trimestre de 2019.
http://www.camara.gov.co/camara/visor?doc=/sites/default/files/2019-05/1.INFORME%20PQRSD%20I%20TRIMESTRE%202019.xls</t>
  </si>
  <si>
    <t>Revisada la página web se encuentra pulbicado el Informe de PQRSD del segundo trimestre de 2019.
http://www.camara.gov.co/camara/visor?doc=/sites/default/files/2019-05/1.INFORME%20PQRSD%20I%20TRIMESTRE%202019.xls</t>
  </si>
  <si>
    <t xml:space="preserve">En cumplimiento a la Ley de Transparencia, remitieron  los Informes correspondientes a la atención a las PQRSD, recibidas al interior del Congreso de la República, en el I, II, III trimestre.Informan que el IV trimestre de 2019 se reportará al finalizar el mes de enero de 2020. </t>
  </si>
  <si>
    <t>La verficación se realizará cuando se restablezcan los servicios de p{agina web.</t>
  </si>
  <si>
    <t>En cumplimiento a la Ley de Transparencia, remitieron los Informes correspondientes a las solicitudes de información pública recibidas al interior de la Cámara de representantes, en el I, II, III trimestre. El IV trimestre de 2019 se reportará al finalizar el mes de enero de 2020.</t>
  </si>
  <si>
    <t>La Unidad Coordinadora de Atención Ciudadana, envía el Procedimiento de atención a PQRSD “Resolución de conflicto en el acceso a la información pública”. Tambíen envían el oficio dirigido a Planeación y Sistemas donde se solicita al Equipo evaluador que dicho procedimiento sea incorporado al Procedimiento de Atención a PQRSD.</t>
  </si>
  <si>
    <t>La Unidad Coordinadora de Atención Ciudadana, envía el Procedimiento de atención a PQRSD “Para la atención de peticiones en lenguas nativas”. Tambíen envían el oficio dirigido a Planeación y Sistemas donde se solicita al Equipo evaluador que dicho procedimiento sea incorporado al Procedimiento de Atención a PQRSD.</t>
  </si>
  <si>
    <t>No se evidencia que dicho procedimiento haya sido incluido en el Procedimiento de PQRSD y aprobado por el Comité.</t>
  </si>
  <si>
    <t>La Secretaría General, la Unidad de Atención Ciudadana del Congreso y la División de Personal de la Cámara en su interés de contar con un Congreso Abierto y Transparente, organizó sensibilizaciones a los funcionarios en: Fortalecimiento atención a PQRSD, fortalecimiento atención a personas ciegas baja visión o con discapacidad visual  (enfoque diferencial), en el Congreso de la República, Fortalecimiento Centro de Relevo. Así mismo, se realizó la elaboración de infografias; Infografia atención en Lenguas Nativas, Infografia términos de respuesta de PQRSD, Infografia Lengua de Señas, enviadas a la Oficina de Planeación y Sistemas para que fueran socializadas a través del correo electrónico institucional a todos los servidores públicos de la Cámara de Representantes.  Además, se programó y realizó la  sensibilización por cada uno de los puestos de trabajo.Envían registro fotografico y de asitencia de las capacitaciones.</t>
  </si>
  <si>
    <t>La Oficina de Planeación y Sistemas informa que 30 de septiembre de 2019 Se realizó la publicación en la página web de la Corporación en la Sección de Transparencia en la categoría 7 Control, subcategoría 7.1 Informes de gestión, evaluación y auditoria.
Envían el pantallazo de la publicación en la web.</t>
  </si>
  <si>
    <t>La Oficina de Planeación y Sistemas informan que el Archivo General de la Nación AGN mediante oficio del 30 de mayo de 2018, con asunto concepto técnico Tablas de Retención Documental, hizo devolución de las Tablas de Retención Documental de la Corporación, toda vez que después de evaluadas el concepto técnico determinó que aún no reúnen la totalidad de los requisitos técnicos que establece el AGN. Considerando que a la fecha no se ha realizado los respectivos ajustes al referenciado instrumento archivístico (TRD), las actividades propuestas dentro del Plan Anticorrupción y Atención al Ciudadano se postergan hasta que se lleven a cabo los ajustes, la convalidación e implementación de las TRD.</t>
  </si>
  <si>
    <t>ACTIVIDADES NO CUMPLIDAS</t>
  </si>
  <si>
    <t>A través de correo electrónico masivo y carteleras digitales se divulgó la temática de LENGUAJE CLARO, siendo este el cuarto mensaje.
Envían los pantallazon de la divulgación de los mensajes.</t>
  </si>
  <si>
    <t xml:space="preserve"> Tres Sensibilizaciones realizadas.</t>
  </si>
  <si>
    <t>La Unidad Coordinadora de Atención Ciudadana, ha realizado el  Instructivo para la atención a la ciudadanía que presenta PQRSD.</t>
  </si>
  <si>
    <t># jornadas de reinducción realizadas
___________________
2 jornadas de reinducción programadas</t>
  </si>
  <si>
    <t>La División de Personal realizó las dos jornadas de reinducción en cuatro jornadas, mañana y tarde los días 26 de septiembre y 3 de octubre del 2019, dirigido a funcionarios de Planta y Unidades de Trabajo Legislativo.</t>
  </si>
  <si>
    <t>El  04102019 se presentó un conato de incendio generó la caída de servicios tecnológicos, entre ellos el funcionamiento de la página web de la Corporación, por lo cual una vez se restablezca su operatividad se deberán actualizar las publicaciones de la página en cuyo momento la Oficina de Planeación y Sistemas hará el requerimiento correspondiente.
Sin embargo la Cámara de Representantes ha venido realizando determinadas publicaciones en el enlace http://senado.gov.co/index.php/az-legislativo/camara-de-representantes.
Cuando se presentó la contingencia se informó a los usuarios internos sobre la misma, la afectación de los servicios tecnológicos y actuaciones sobre ellos, entre las cuales es la publicación de información en la página web del Senado de la República, mientras se restablecen los servicios tecnológicos.</t>
  </si>
  <si>
    <t>Se hará la verificación cuando se restablezcan los servicios</t>
  </si>
  <si>
    <t>Se hará la verificación cuando se restablezcan los servicios de la página web</t>
  </si>
  <si>
    <t xml:space="preserve">La Dirección Administrativa de la Cámara de Representantes efectuó la publicación de los documentos y actos administrativos en lo referente al proceso de contratación en el SECOP I, dentro del término de 3 días siguientes a su expedición, acorde a lo dispuesto en el estatuto de contratación y Ley de transparencia; así las cosas, se tomaron como evidencia diecisiete (17) contratos de prestación de servicios de apoyo a la gestión y de profesionales, al igual que cuatro (4) procesos contractuales: Dos (2) de mínima cuantía, una (1) licitación pública y una (1) de selección abreviada.
En consecuencia, se comprueba que la Corporación ha cumplido a cabalidad con esta acción, la cual puede ser verificada a través del portal web del Secop I, Cámara de Representantes.
</t>
  </si>
  <si>
    <t xml:space="preserve">la Dirección Administrativa de la Cámara de Representantes efectuó la publicación al 100% de los informes de supervisores en el SECOP I a través de informes trimestrales, por lo tanto, se tomaron como evidencia ocho (8) contratos de prestación de servicios de apoyo a la gestión y de profesionales, un (1) contrato interadministrativo y una (1) mínima cuantía. 
En consecuencia, se comprueba que la Corporación ha cumplido a cabalidad con esta acción, la cual puede ser verificada a través del portal web del Secop I, Cámara de Representantes.
</t>
  </si>
  <si>
    <t>La publicación de información se esta realizandi en la página web del Senado de la República, mientras se restablecen los servicios tecnológicos.
Revisada la página web se encuentran publicados hasta diciembre de 2019.
ACTIVIDAD CUMPLIDA</t>
  </si>
  <si>
    <t>La publicación de información se esta realizandi en la página web del Senado de la República, mientras se restablecen los servicios tecnológicos.
Revisada la página web se encuentran publicados hasta diciembre de 2019.
Revisao el portal de datos abiertos se encuentra públicado la Ejecución Presupuestal de los meses enero a noviembre de 2019. Actualizada en Diciembre 10 de 2019</t>
  </si>
  <si>
    <t>La publicación de información se esta realizandi en la página web del Senado de la República, mientras se restablecen los servicios tecnológicos.
Revisada la página web se encuentran publicados hasta diciembre de 2019.
Revisado el portal de Datos Abiertos esta actualizado a Diciembre de 2019.</t>
  </si>
  <si>
    <t>La publicación de información se esta realizandi en la página web del Senado de la República, mientras se restablecen los servicios tecnológicos.
Revisada la página web se encuentran publicados los cuatro informes trimestrales de PQRSD de 2019.</t>
  </si>
  <si>
    <t>Los informes de auditoria se encuentran digitalizados y en el archivo de la Oficina, una vez se reestablezcan los servicios tecnologicos seran subidos a la página web de la entidad.</t>
  </si>
  <si>
    <t>Actividad cumplida según el reporte del 31 de agosto de 2019</t>
  </si>
  <si>
    <t xml:space="preserve">En este segundo periodo se envió mediante circular 039 de fecha 5 de diciembre de 2019 la solicitud de diligenciamiento de la MPC con fecha límite de envío al día 13 de diciembre de 2019.
 </t>
  </si>
  <si>
    <t>Informan que  Secretaria envío a la oficina de Planeación y Sistemas  mediante oficio S.G.2.1452/2019 La solicitud de publicación  Preguntas frecuentes y glosario – Cámara de Representantes. Envian oficio.</t>
  </si>
  <si>
    <t>La información se verificará cuando sean restablecidos los servicios tecnológicos</t>
  </si>
  <si>
    <t>La información se verificará cuando se restablezcan los servicios tecnológicos</t>
  </si>
  <si>
    <t>Envian la Matriz de los indicadores con corte a 31 de octubre de 2019</t>
  </si>
  <si>
    <t xml:space="preserve">Se realizó el primer informe de seguimiento al plan anticorrupcion con corte al 31 de diciembre de 2019 No se publico en la página web de la Entidad no esta funcionando, se publicara en la página de Senado. </t>
  </si>
  <si>
    <t>Envían correo dirigido a todas las dependencias solcitan definir los riegos para la la actualización de los mapas de riesgos institucionales (de gestión, digital y corrupción)  para el año 2020</t>
  </si>
  <si>
    <t>La acción es monitoreo al cumplimiento de las acciones propuestas en el mapa de riesgos y envían es un correo solicitando la actualización de los mapas de riesgos 2020.</t>
  </si>
  <si>
    <t>La publicación de información se esta realizandi en la página web del Senado de la República, mientras se restablecen los servicios tecnológicos.
Revisada la página web se encuentran publicados hasta SEPTIEMBRE de 2019.
senado.gov.co/index.php/az-legislativo/camara-de-representantes/transparencia-hcr/informe-tiquetes-aereos-internacionales-representantes-a-la-camara</t>
  </si>
  <si>
    <t>Según las evidencia si se cumplio con la actividad, cuando se restablezcan los servicios se verificará la operatividad de ka cuenta NOTIFICA JUDICIALES.</t>
  </si>
  <si>
    <t>MAPA DE RIESGOS DE CORRUPCIÓN 2019</t>
  </si>
  <si>
    <t>CÁMARA DE REPRESENTANTES</t>
  </si>
  <si>
    <t>Misión:</t>
  </si>
  <si>
    <t xml:space="preserve">Representar dignamente al pueblo como titular de la soberanía para construir escenarios jurídicos, transparentes y democráticos que soportan la creación e interpretación de leyes, la reforma de la constitución real y objetiva, el control político sobre el gobierno y la administración pública, la investigación y acusación a los altos funcionarios del estado y la elección de altos funcionarios del estado </t>
  </si>
  <si>
    <t>Tipo de proceso</t>
  </si>
  <si>
    <t>Nombre del proceso</t>
  </si>
  <si>
    <t>Riesgo</t>
  </si>
  <si>
    <t>Clasificación</t>
  </si>
  <si>
    <t>Causas</t>
  </si>
  <si>
    <t>Probabilidad</t>
  </si>
  <si>
    <t>Impacto</t>
  </si>
  <si>
    <t xml:space="preserve">Riesgo residual </t>
  </si>
  <si>
    <t xml:space="preserve">Opción manejo </t>
  </si>
  <si>
    <t>Actividad de control</t>
  </si>
  <si>
    <t xml:space="preserve">Soporte </t>
  </si>
  <si>
    <t xml:space="preserve">Responsable </t>
  </si>
  <si>
    <t xml:space="preserve">Tiempo </t>
  </si>
  <si>
    <t xml:space="preserve">Indicador </t>
  </si>
  <si>
    <t>Estratégico</t>
  </si>
  <si>
    <t>Direccionamiento estratégico</t>
  </si>
  <si>
    <t>Pago de facturas sin requisitos de caja menor</t>
  </si>
  <si>
    <t>Riesgo de gestión</t>
  </si>
  <si>
    <t>La no correcta verificación de las facturas de compra</t>
  </si>
  <si>
    <t>Improbable</t>
  </si>
  <si>
    <t>Mayor</t>
  </si>
  <si>
    <t>Moderado</t>
  </si>
  <si>
    <t>Reducir</t>
  </si>
  <si>
    <t>Examinar permanentemente los requisitos fijados por la DIAN.</t>
  </si>
  <si>
    <t>Manual de procedimiento de la caja menor.</t>
  </si>
  <si>
    <t>Dirección Administrativa  Secretaria Ejecutiva Grado 5</t>
  </si>
  <si>
    <t>Proceso no mayor a cuatro (4) días de recibida la factura.</t>
  </si>
  <si>
    <t>No. De facturas revisadas y registradas en SIIF/ no. De facturas presentadas.</t>
  </si>
  <si>
    <t>NO ENVIAN EVIDENCIA</t>
  </si>
  <si>
    <t>Desconocimiento de los procedimientos</t>
  </si>
  <si>
    <t>Operativo</t>
  </si>
  <si>
    <t>Rotación de Personal</t>
  </si>
  <si>
    <t>Probable</t>
  </si>
  <si>
    <t>Realizar Inducción a los  funcionarios</t>
  </si>
  <si>
    <t>Acta de Inducción</t>
  </si>
  <si>
    <t>Lider de proceso / Funcionario delegado</t>
  </si>
  <si>
    <t>Anual</t>
  </si>
  <si>
    <t>Inducciones Realizadas/ Solicitudes requeridas (*100)</t>
  </si>
  <si>
    <t>Estan programadas para septiembre de 2019.</t>
  </si>
  <si>
    <t>Falta de aplicación de los formatos vigentes</t>
  </si>
  <si>
    <t>Conocimiento corporativo (información y prensa)</t>
  </si>
  <si>
    <t>Favorecer a los representantes de la cámara en la aparición constante en los diferentes productos comunicativos</t>
  </si>
  <si>
    <t xml:space="preserve">Riesgo corrupción  </t>
  </si>
  <si>
    <t xml:space="preserve">No socializar en las diferentes actividades organizadas en la semana la aparición de los HHRR en los productos comunicativos. </t>
  </si>
  <si>
    <t xml:space="preserve">Reducir </t>
  </si>
  <si>
    <t xml:space="preserve"> Programación de elaboración de contenidos              - análisis de contenidos para los productos</t>
  </si>
  <si>
    <t>Informes de monitoreo de medos</t>
  </si>
  <si>
    <t>Líder Del Proceso</t>
  </si>
  <si>
    <t>Trimestral</t>
  </si>
  <si>
    <t>Cumplimiento (#monitoreo de medios realizados / #monitoreo de medios programados ) *100</t>
  </si>
  <si>
    <t>En el  primer trimestre se realizó 1 monitoreo de medios en donde se consolido el comprotamiento de los diferentes productos de la oficina de informacion y prensa en el trimestre de un total de 4 programados para el año, En el segundo trimestre se realizó 1 monitoreo de medios. En el tercer trimestre se realizó 1 monitoreo de medios con un avance acumulado del año del 75%. En el cuarto trimestre se realizó 1 monitoreo de medios.</t>
  </si>
  <si>
    <t xml:space="preserve">Ocultar información primordial para la seguridad ciudadana. </t>
  </si>
  <si>
    <t xml:space="preserve">Riesgo de seguridad </t>
  </si>
  <si>
    <t xml:space="preserve">No publicación en la página web y redes sociales lo que ocurre en tiempo real en la actividad legislativa de la corporación </t>
  </si>
  <si>
    <t xml:space="preserve">Publicación de comunicados de prensa en la sección de noticias en la página web de la cámara de representantes. Publicación en tiempo real de las actividades llevadas a cabo en las sesiones de comisiones, plenarias entre otros eventos. </t>
  </si>
  <si>
    <t>Informe de página web y redes sociales</t>
  </si>
  <si>
    <t>Cumplimiento (#comunicados realizados / #comunicados programados *100</t>
  </si>
  <si>
    <t>En el primer trimestre de 2019, se realizaron 89 comunicados de prensa subidos a la pagina web de la Cámara de Representantes y 614 publicaciones en la red social Twitter en donde se cuenta en tiempo real lo sucedido en la corporación en materia legislativa y administrativa. Para el segundo trimestre se realizaron 149 publicaciones en la pagina web de la Cámara y 1,778 publicaciones en la red social twitter. Para el tercer trimestre se realizaron 32 publicaciones en la pagina web de la Cámara y 1.602 publicaciones en la red social twitter. Para el cuarto trimestre se realizaron 1467 publicaciones en la red social twitter.</t>
  </si>
  <si>
    <t>Misional</t>
  </si>
  <si>
    <t>Legislativo y constitucional (comisión de investigación y acusaciones)</t>
  </si>
  <si>
    <t xml:space="preserve">Posible pérdida documental (denuncia, expediente, pruebas, resoluciones, anexos y autos para dilatar los procesos y lograr el vencimiento de términos y la prescripción de los mismos                                          </t>
  </si>
  <si>
    <t>Corrupción</t>
  </si>
  <si>
    <t xml:space="preserve">Falencias en la recepción  documental y administración del archivo físico </t>
  </si>
  <si>
    <t>Débil</t>
  </si>
  <si>
    <t>Acción de contingencia</t>
  </si>
  <si>
    <t>1. El funcionario encargado revisara los documentos en el sistema de radicación allegados a la secretaria. En caso de pérdida de un expediente se debe informar al secretario de la comisión, para instauran la denuncia respectiva ante la autoridad competente, mediante un escrito a la oficina de control interno  disciplinario para que decidan sobre el asunto                                     2) antes de colocar la denuncia por la pérdida de un expediente se hace la trazabilidad del mismo y se inicia la reconstrucción del expediente.</t>
  </si>
  <si>
    <t>Expedientes , libro radicador , archivos e informes</t>
  </si>
  <si>
    <t>Líder Del Proceso -Secretario De Comisión</t>
  </si>
  <si>
    <t>Investigaciones  asignadas  según número de denuncias recibidas</t>
  </si>
  <si>
    <t>Apoyo</t>
  </si>
  <si>
    <t>Gestión jurídica y contractual</t>
  </si>
  <si>
    <t xml:space="preserve">Debilidades en los controles de seguridad y custodia de documentos y expedientes </t>
  </si>
  <si>
    <t xml:space="preserve">Pérdida de expedientes, documentos </t>
  </si>
  <si>
    <t>Investigaciones disciplinarias, fiscales y penal</t>
  </si>
  <si>
    <t>Insignificante</t>
  </si>
  <si>
    <t>Se debe contar con la asignación de personal que mantenga el archivo actualizado, que conozca de gestión documental y que organice y numere los expedientes para mejor control.</t>
  </si>
  <si>
    <t>Archivo digital y central</t>
  </si>
  <si>
    <t>Líder Proceso De Archivo</t>
  </si>
  <si>
    <t>01/04/2019 - 30/06/2019</t>
  </si>
  <si>
    <t>Archivo implementado</t>
  </si>
  <si>
    <t>Con corte al 30 de abril de 2019 se realizó una inspección al  Archivo y se verificó que existe personal idoneo en su manejo (Un funcionario de plnta y 5 contratistas), de igual forma se ha organizado, enumerado, foliado y situados los contratos de la vigencia 2019 en las carpetas, situadas en las cajas respectivas con rotulos, de igual manera, se verificó que se lleva un libro para el control de préstamos, entrega y devolución de documentos.
En lo que respecta alos procesos judiciales, se hizo una clasificación en le Archivo, clasificandolos en Procesos Civiles, Penales, Laborales y Administrativos, ubicandolos en sus respectivas carpetas.</t>
  </si>
  <si>
    <t>Se cuenta con seis (6) contratistas y un funcionario de planta que han organizado, numerado, foliado y situados los contratos del segundo semestre de la vigencia 2019 en las carpetas, ubicadas en cajas, debidamente rotuladas. 
Llevan un libro para el control de préstamo, entrega y devolución de docuemntos.
Con relación  a los procesos judiciales, se dio denominación a los archivos, clasificados por denominación de proceso: civil, penal, laboral y administrativo, ubicados en las respectivas carpetas.</t>
  </si>
  <si>
    <t xml:space="preserve">Envian evidencia fotografica del archivo, del libro de prestados, rotulos de las cajas </t>
  </si>
  <si>
    <t>Se asignó de personal que mantenga el archivo, que conozca de gestión documental y que organice y numere los expedientes para mejor control, por lo cual se dispuso de cuatro (4) contratistas quienes se encargan del mencionado control, de igual manera, se han foliado, numerado, organizado y situado los contratos del tercer cuatrimestre del año 2019 en sus respectivas carpetas, los cuales se encuentran ubicadas en cajas, debidamente rotuladas.</t>
  </si>
  <si>
    <t>Envian evidencia fotografica del archivo, del libro de prestados, rotulos de las cajas 
ACTIVIDAD CUMPLIDA</t>
  </si>
  <si>
    <t>Así mismo se debe cumplir con la ley de archivo y llevar los libros de control y entrega de préstamos.</t>
  </si>
  <si>
    <t>01/07/2019 - 30/09/2019</t>
  </si>
  <si>
    <t>Libros control de entrega y devolución</t>
  </si>
  <si>
    <t>01/10/2019 - 31/12/2019</t>
  </si>
  <si>
    <t>Exceso de poder</t>
  </si>
  <si>
    <t>Emisión de conceptos, fallos disciplinarios a favor de terceros o interés particular</t>
  </si>
  <si>
    <t>Procesos disciplinarios</t>
  </si>
  <si>
    <t>Se debe tener presente la ley 734 de 2002 estatuto disciplinario. Revisar los fallos disciplinarios y los conceptos con fundamento jurídico.</t>
  </si>
  <si>
    <t>Conceptos jurídicos y fallos disciplinarios</t>
  </si>
  <si>
    <t>Total revisiones realizadas / total revisiones programadas</t>
  </si>
  <si>
    <t>Se evidenció que la Oficina de Control Interno Disciplinario se lleva un libro de Autos, en el que se boserva a la fecha, el número del Auto, abogado asignado y el Asunto.
Llevan una carpeta de Conceptos Jurídicos debidamente actualizada, la cual la maneja la funcionaria Cristina MIchelli.</t>
  </si>
  <si>
    <t>La Oficina de Control Interno Disciplinarios de la
División Jurídica lleva un libro de Autos, que señala: “fecha”, “expediente”, “número de Auto” y abogado
asignado, con base en la ley 734 de 2002.
En igual sentido, en lo referente a conceptos con fundamento jurídico, la funcionaria Cristina Mechell lleva la
custodia de la carpeta debidamente actualizada.</t>
  </si>
  <si>
    <t xml:space="preserve">Se proyectó como medio de control, que de acuerdo a la ley 734 de 2002, se realice una revisión de fallos disciplinarios evidenciando que la Oficina de Control Interno Disciplinarios de la División Jurídica lleva un libro de Autos, en el cual se señala: “fecha”, “expediente”, “número de Auto” y abogado asignado.
En lo concerniente a conceptos con fundamento jurídico, la funcionaria Cristina Michelli es la encargada de llevar la custodia de la carpeta debidamente actualizada.
Anexan del Libro de Autos y cuadro de excel la relación de Control de Conceptos Jurídicos
</t>
  </si>
  <si>
    <t>Decisiones ajustadas a interés particular</t>
  </si>
  <si>
    <t>Tráfico de influencias</t>
  </si>
  <si>
    <t>procesos penales</t>
  </si>
  <si>
    <t>Deficiencia durante el seguimiento y control de los contratos</t>
  </si>
  <si>
    <t>Intereses particulares por parte del funcionario público que ejerce la supervisión e interventoría</t>
  </si>
  <si>
    <t>Favorecimiento al contratista durante la ejecución del contrato</t>
  </si>
  <si>
    <t>Rara vez</t>
  </si>
  <si>
    <t>Implementación de los procesos, procedimientos y formatos de supervisión e interventoría</t>
  </si>
  <si>
    <t>Formatos de supervisión e interventoría</t>
  </si>
  <si>
    <t>No. De informes de supervisión
/ total de informes requeridos</t>
  </si>
  <si>
    <t>Informan  que se monitoreo la implementación de los formatos de supervisión e interventoria de los informes requeridos en el indicador.
Se evidencia que se han realizado las publicaciones a través de la página web SECOP.</t>
  </si>
  <si>
    <t>Envian formato de informe de supervisión y formatos de supervisión firmados</t>
  </si>
  <si>
    <t>Para este periodo se reporta que se cumplió a cabalidad con la implementación de los procesos, procedimientos y formatos de supervisión e interventoria, constancia de ellos es la publicación de los mismos en la INTRANET de la Dirección Adminsitrativa. Lo anterior teniendo en cuenta la necsidad de mitigar cualquier tipo de interés particular por parte del funcionario úblico que ejerce la supervisión e interventoria. Realizandose la respectiva publicación de los informes de supervisión trimestral a través del portal web del sistema electrónico de contratación pública.</t>
  </si>
  <si>
    <t>La dependencia informa que dió total cumplimiento a la implementación de los procesos, procedimientos y formatos de supervisión e interventoría, entendiendo la necesidad de mitigar los intereses particulares por parte del funcionario público que ejerce la supervisión e interventoría; Constancia de lo anterior es la publicación de los mismos en la INTRANET de la Dirección Administrativa de la Cámara de Representantes y/o a través de la página web del SECOP.
Envian informe de Supervisión trimestral.</t>
  </si>
  <si>
    <t>Estudios previos o de factibilidad superficial</t>
  </si>
  <si>
    <t>No acreditar la existencia de la necesidad de contratación</t>
  </si>
  <si>
    <t>Contratación indebida, que no esté acorde a la necesidad real de la dependencia u oficina</t>
  </si>
  <si>
    <t>Comunicar si hay cambios en la normatividad vigente mediante circular</t>
  </si>
  <si>
    <t>Circular</t>
  </si>
  <si>
    <t>Delegado De Contratación</t>
  </si>
  <si>
    <t>Número de capacitaciones realizadas / total capacitaciones programadas</t>
  </si>
  <si>
    <t>Informan que se procedió a la elaboración de dos comunicados cuyo asunto corresponde a información sobre el proceso y procedimiento contractual 2019, así como la vigilancia y control de la ejecución contractual 2019. Dos circulares de fecha 17/01/2019, cuyos destinatarios son: Jefes de Divisón, Jefes de Oficina, Secretarios de Comisiones, Secretarios Privados, Secretario General y enlaces de contratación, concernientes al proceso y procedimiento contractual de 2019.</t>
  </si>
  <si>
    <t>Envían copia de las circulares emitidas con los recibidos.</t>
  </si>
  <si>
    <t>Se expidio una circular dirigida a los Jefes de Divisón, Jefes de Ofiicna, Secretarios de Comisiones , Secretarios Privados, Secretario General y enlaces de contratación. Asunto: Información sobre el proceso y procedimiento contractual 2019.</t>
  </si>
  <si>
    <t>Envían circular y recibido.</t>
  </si>
  <si>
    <t xml:space="preserve">Expidieron una circular con información sobre la vigilancia y control en la ejecución contractual 2019, dirigida a los Jefes de División, Jefes de Oficina, Secretarios de Comisiones, Secretarios Privados, Secretario General y enlaces de contratación. Envían copia de la circular.
</t>
  </si>
  <si>
    <t>Falta de planeación e indebida justificación de contratación</t>
  </si>
  <si>
    <t>Inadecuada verificación de la idoneidad y/o experiencia del perfil a contratar en los estudios previos</t>
  </si>
  <si>
    <t>Mala fe en la presentación de documentos por parte de los oferentes</t>
  </si>
  <si>
    <t>Interés indebido en la celebración de contratos</t>
  </si>
  <si>
    <t>Verificar los requisitos de idoneidad</t>
  </si>
  <si>
    <t>Requisitos de idoneidad y lista de chequeo</t>
  </si>
  <si>
    <t>Total verificación requisitos de idoneidad y lista de chequeo</t>
  </si>
  <si>
    <t>A partir de la validación de idoneidad, de los estudios y experiencia solicitada, conforme la validado y anexado en el SIGEP y la carpeta contractual, en una certificación de idoneidad, la cual hace parte integral de los procesos y procedimientos y el manual de contratación.
Evidencia: Certificado de Idoneidad</t>
  </si>
  <si>
    <t>A partir de la validación de idoneidad, de los estudios previos y experiencia solicitada, conforme lo validado y anexado en la hoja de vida del SIGEP y la carpeta contractual, en una certificación de idoneidad, la cual hace parte integral de los procesos y procedimientos de contratación.
Evidencia: Certificado de Idoneidad
Implementación y diligenciamiento de las listas de chequeo en los procesos de contratación</t>
  </si>
  <si>
    <t>Contratación sin el lleno de los requisitos exigidos del perfil a contratar y el cumplimiento de las condiciones de los proponentes</t>
  </si>
  <si>
    <t>Detrimento patrimonial</t>
  </si>
  <si>
    <t>realizar lista de chequeo para verificar el cumplimiento de los requisitos</t>
  </si>
  <si>
    <t>Intereses personales por parte de funcionarios de la cámara de representantes</t>
  </si>
  <si>
    <t>Establecimiento de requisitos técnicos o financieros focalizados para el favorecimiento o particular</t>
  </si>
  <si>
    <t>Direccionamiento de los procesos</t>
  </si>
  <si>
    <t>Descentralización de la elaboración de los documentos previos, involucrando el área técnica y el responsable de la contratación para la estructuración de esos documentos.</t>
  </si>
  <si>
    <t>Documentos previos</t>
  </si>
  <si>
    <t xml:space="preserve">No. De procesos adelantados en conjunto entre el área técnica y contratación / total de procesos de página adelantados. </t>
  </si>
  <si>
    <t>Se tomó como muestra los estudios previos de diferente modalidad un de prestación de servicios y uno de contratación directta.
Anexan actas de reunión de comité de contratación realizadas en el primer cuatrimestre de la presente vigencia.
Con lo anterior se evidencia la descentralización en la elaboración de los documentos previos en las áreas técnicas responsables de la contratación para su estructuración.</t>
  </si>
  <si>
    <t xml:space="preserve">Se decentralizo la elaboración de los documentos previos, involucrando el área técnica y el responsable de la contratación para la estructuración de esos documentos </t>
  </si>
  <si>
    <t>acta de comité de contratación</t>
  </si>
  <si>
    <t>Gestión financiera</t>
  </si>
  <si>
    <t>Incertidumbre financiera</t>
  </si>
  <si>
    <t xml:space="preserve">Riesgo financiero </t>
  </si>
  <si>
    <t>Información errada de otras dependencias o procesos</t>
  </si>
  <si>
    <t xml:space="preserve">Concientizar a los usuarios de las herramientas tecnológicas de las políticas de seguridad de las mismas. </t>
  </si>
  <si>
    <t>Capacitaciones, TOKEN de SIIFR nación, proceso y procedimiento de seguridad avalado por la oficina de control interno.</t>
  </si>
  <si>
    <t xml:space="preserve">Jefe Financiero </t>
  </si>
  <si>
    <t xml:space="preserve">Mensual </t>
  </si>
  <si>
    <t>Sumatoria de actas de comité, sumatoria de comunicados.</t>
  </si>
  <si>
    <t>No envian evidencia</t>
  </si>
  <si>
    <t>Consultado el archivo de la Sección de Pagaduría se envidencia las 12 actas de Comité de PAC con sus respectivas firmas y soportes.
ACTIVIDAD CUMPLIDA</t>
  </si>
  <si>
    <t>Gestión de las tic´s</t>
  </si>
  <si>
    <t>Ausencia del mecanismo de suspensión de claves</t>
  </si>
  <si>
    <t>Tecnológico</t>
  </si>
  <si>
    <t>1. Mal funcionamiento del sistema de información</t>
  </si>
  <si>
    <t>Aplicación de la política de seguridad informática resolución interna no. 2345 de 2010</t>
  </si>
  <si>
    <t>Informes</t>
  </si>
  <si>
    <t>Jefe De La Oficina De Planeación Y Sistemas Y Funcionario Y/O Contratista Delegado</t>
  </si>
  <si>
    <t>Cada vez que el riesgo se materialice.</t>
  </si>
  <si>
    <t xml:space="preserve">Cuadro de control </t>
  </si>
  <si>
    <r>
      <t>La actividad se realiza mediante el mecanismo el formato </t>
    </r>
    <r>
      <rPr>
        <b/>
        <sz val="10"/>
        <color theme="1"/>
        <rFont val="Arial"/>
        <family val="2"/>
      </rPr>
      <t>Paz y Salvo por prestación de servicios y funcionarios,</t>
    </r>
    <r>
      <rPr>
        <sz val="10"/>
        <color theme="1"/>
        <rFont val="Arial"/>
        <family val="2"/>
      </rPr>
      <t> la tarea es registrar en una base de datos digital (Excel) las cuentas de correo electrónico institucional que fueron canceladas según solicitud de cada funcionario o contratista. 
Se adjunta los correos institucionales cancelados entre el 01 de enero al 12 de diciembre de 2019, en un total de 205 correos cancelados.</t>
    </r>
  </si>
  <si>
    <t xml:space="preserve">De Evaluación </t>
  </si>
  <si>
    <t>Control, Evaluación y Seguimiento</t>
  </si>
  <si>
    <t>No advertir posibles situaciones que deriven en actos de corrupción.</t>
  </si>
  <si>
    <t>Riesgo de Corrupción</t>
  </si>
  <si>
    <t>Ocultamiento de información relevante que incide en la gestión o en posibles atos de corrupción</t>
  </si>
  <si>
    <t>Rara Vez</t>
  </si>
  <si>
    <t>Catastrófico</t>
  </si>
  <si>
    <t>Evitar</t>
  </si>
  <si>
    <t>Realizar mesas de trabajo para hacer seguimiento de las actividades y resultados de los proceos auditores</t>
  </si>
  <si>
    <t xml:space="preserve">Actas mesa de trabajo </t>
  </si>
  <si>
    <t>Líder de Proceso</t>
  </si>
  <si>
    <t xml:space="preserve">Semestral </t>
  </si>
  <si>
    <t>Mesas de trabajo ejecutadas / Mesas de trabajo Ejecutadas</t>
  </si>
  <si>
    <t>En el desarrollo de las auditoria se realizan mesas de trabajo con el proceso auditor.</t>
  </si>
  <si>
    <t>Revisado el archivo se evidenciaron las actas de mesa de trabajo donde se realiza el seguimiento a la ejecución del Plan de Auditorias.
ACTIVIDAD CUMPLIDA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</si>
</sst>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37" x14ac:knownFonts="1">
    <font>
      <sz val="11"/>
      <color theme="1"/>
      <name val="Calibri"/>
      <family val="2"/>
      <scheme val="minor"/>
    </font>
    <font>
      <sz val="11"/>
      <color rgb="FF006100"/>
      <name val="Calibri"/>
      <family val="2"/>
      <scheme val="minor"/>
    </font>
    <font>
      <sz val="11"/>
      <color rgb="FF9C0006"/>
      <name val="Calibri"/>
      <family val="2"/>
      <scheme val="minor"/>
    </font>
    <font>
      <sz val="11"/>
      <color theme="1"/>
      <name val="Calibri"/>
      <family val="2"/>
      <scheme val="minor"/>
    </font>
    <font>
      <sz val="11"/>
      <color rgb="FF9C6500"/>
      <name val="Calibri"/>
      <family val="2"/>
      <scheme val="minor"/>
    </font>
    <font>
      <sz val="8"/>
      <name val="Arial"/>
      <family val="2"/>
    </font>
    <font>
      <b/>
      <sz val="8"/>
      <name val="Arial"/>
      <family val="2"/>
    </font>
    <font>
      <sz val="11"/>
      <name val="Calibri"/>
      <family val="2"/>
      <scheme val="minor"/>
    </font>
    <font>
      <sz val="7"/>
      <name val="Arial"/>
      <family val="2"/>
    </font>
    <font>
      <sz val="8"/>
      <name val="Calibri"/>
      <family val="2"/>
      <scheme val="minor"/>
    </font>
    <font>
      <sz val="7"/>
      <name val="Calibri"/>
      <family val="2"/>
      <scheme val="minor"/>
    </font>
    <font>
      <b/>
      <sz val="7"/>
      <name val="Arial"/>
      <family val="2"/>
    </font>
    <font>
      <b/>
      <sz val="10"/>
      <name val="Arial"/>
      <family val="2"/>
    </font>
    <font>
      <b/>
      <sz val="9"/>
      <name val="Arial"/>
      <family val="2"/>
    </font>
    <font>
      <b/>
      <sz val="8"/>
      <color rgb="FF000000"/>
      <name val="Arial"/>
      <family val="2"/>
    </font>
    <font>
      <sz val="8"/>
      <color rgb="FF000000"/>
      <name val="Arial"/>
      <family val="2"/>
    </font>
    <font>
      <u/>
      <sz val="8"/>
      <name val="Arial"/>
      <family val="2"/>
    </font>
    <font>
      <b/>
      <sz val="8"/>
      <color theme="1"/>
      <name val="Arial"/>
      <family val="2"/>
    </font>
    <font>
      <sz val="8"/>
      <color theme="1"/>
      <name val="Arial"/>
      <family val="2"/>
    </font>
    <font>
      <b/>
      <sz val="10"/>
      <color rgb="FF000000"/>
      <name val="Arial"/>
      <family val="2"/>
    </font>
    <font>
      <u/>
      <sz val="11"/>
      <color theme="10"/>
      <name val="Calibri"/>
      <family val="2"/>
      <scheme val="minor"/>
    </font>
    <font>
      <sz val="9"/>
      <color indexed="81"/>
      <name val="Tahoma"/>
      <family val="2"/>
    </font>
    <font>
      <b/>
      <sz val="9"/>
      <color indexed="81"/>
      <name val="Tahoma"/>
      <family val="2"/>
    </font>
    <font>
      <u/>
      <sz val="8"/>
      <color theme="1"/>
      <name val="Arial"/>
      <family val="2"/>
    </font>
    <font>
      <u/>
      <sz val="8"/>
      <name val="Calibri"/>
      <family val="2"/>
      <scheme val="minor"/>
    </font>
    <font>
      <sz val="10"/>
      <color rgb="FF000000"/>
      <name val="Tahoma"/>
      <family val="2"/>
    </font>
    <font>
      <sz val="8"/>
      <color theme="1"/>
      <name val="Calibri"/>
      <family val="2"/>
      <scheme val="minor"/>
    </font>
    <font>
      <sz val="11"/>
      <color rgb="FF000000"/>
      <name val="Calibri"/>
      <family val="2"/>
    </font>
    <font>
      <b/>
      <sz val="12"/>
      <color rgb="FF000000"/>
      <name val="Arial Narrow"/>
      <family val="2"/>
    </font>
    <font>
      <b/>
      <sz val="20"/>
      <color rgb="FF000000"/>
      <name val="Arial Narrow"/>
      <family val="2"/>
    </font>
    <font>
      <sz val="12"/>
      <color rgb="FF000000"/>
      <name val="Arial Narrow"/>
      <family val="2"/>
    </font>
    <font>
      <b/>
      <sz val="12"/>
      <name val="Arial Narrow"/>
      <family val="2"/>
    </font>
    <font>
      <sz val="12"/>
      <color theme="1"/>
      <name val="Arial Narrow"/>
      <family val="2"/>
    </font>
    <font>
      <sz val="11"/>
      <color theme="1"/>
      <name val="Arial Narrow"/>
      <family val="2"/>
    </font>
    <font>
      <sz val="10"/>
      <color theme="1"/>
      <name val="Arial"/>
      <family val="2"/>
    </font>
    <font>
      <b/>
      <sz val="10"/>
      <color theme="1"/>
      <name val="Arial"/>
      <family val="2"/>
    </font>
    <font>
      <sz val="18"/>
      <color theme="1"/>
      <name val="Arial Narrow"/>
      <family val="2"/>
    </font>
  </fonts>
  <fills count="14">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
      <patternFill patternType="solid">
        <fgColor rgb="FFFFEB9C"/>
      </patternFill>
    </fill>
    <fill>
      <patternFill patternType="solid">
        <fgColor theme="8" tint="0.79998168889431442"/>
        <bgColor indexed="64"/>
      </patternFill>
    </fill>
    <fill>
      <patternFill patternType="solid">
        <fgColor rgb="FFD9E1F2"/>
        <bgColor indexed="64"/>
      </patternFill>
    </fill>
    <fill>
      <patternFill patternType="solid">
        <fgColor rgb="FFFFFFFF"/>
        <bgColor indexed="64"/>
      </patternFill>
    </fill>
    <fill>
      <patternFill patternType="solid">
        <fgColor theme="4" tint="0.59999389629810485"/>
        <bgColor indexed="64"/>
      </patternFill>
    </fill>
    <fill>
      <patternFill patternType="solid">
        <fgColor rgb="FFFCD5B4"/>
        <bgColor rgb="FF000000"/>
      </patternFill>
    </fill>
    <fill>
      <patternFill patternType="solid">
        <fgColor rgb="FFB8CCE4"/>
        <bgColor rgb="FF000000"/>
      </patternFill>
    </fill>
    <fill>
      <patternFill patternType="solid">
        <fgColor rgb="FFB7DEE8"/>
        <bgColor rgb="FF000000"/>
      </patternFill>
    </fill>
    <fill>
      <patternFill patternType="solid">
        <fgColor rgb="FFEBF1DE"/>
        <bgColor rgb="FF000000"/>
      </patternFill>
    </fill>
  </fills>
  <borders count="54">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medium">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style="medium">
        <color indexed="64"/>
      </right>
      <top/>
      <bottom style="dotted">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style="thin">
        <color indexed="64"/>
      </right>
      <top/>
      <bottom/>
      <diagonal/>
    </border>
    <border>
      <left style="medium">
        <color auto="1"/>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rgb="FF000000"/>
      </right>
      <top style="medium">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7">
    <xf numFmtId="0" fontId="0" fillId="0" borderId="0"/>
    <xf numFmtId="0" fontId="1" fillId="2" borderId="0" applyNumberFormat="0" applyBorder="0" applyAlignment="0" applyProtection="0"/>
    <xf numFmtId="0" fontId="2" fillId="3" borderId="0" applyNumberFormat="0" applyBorder="0" applyAlignment="0" applyProtection="0"/>
    <xf numFmtId="9" fontId="3" fillId="0" borderId="0" applyFont="0" applyFill="0" applyBorder="0" applyAlignment="0" applyProtection="0"/>
    <xf numFmtId="0" fontId="4" fillId="5" borderId="0" applyNumberFormat="0" applyBorder="0" applyAlignment="0" applyProtection="0"/>
    <xf numFmtId="0" fontId="20" fillId="0" borderId="0" applyNumberFormat="0" applyFill="0" applyBorder="0" applyAlignment="0" applyProtection="0"/>
    <xf numFmtId="164" fontId="3" fillId="0" borderId="0" applyFont="0" applyFill="0" applyBorder="0" applyAlignment="0" applyProtection="0"/>
  </cellStyleXfs>
  <cellXfs count="509">
    <xf numFmtId="0" fontId="0" fillId="0" borderId="0" xfId="0"/>
    <xf numFmtId="0" fontId="10" fillId="0" borderId="0" xfId="0" applyFont="1" applyAlignment="1">
      <alignment horizontal="justify" vertical="center"/>
    </xf>
    <xf numFmtId="0" fontId="10" fillId="0" borderId="0" xfId="0" applyFont="1" applyAlignment="1">
      <alignment horizontal="center" vertical="center"/>
    </xf>
    <xf numFmtId="0" fontId="11" fillId="0" borderId="0" xfId="0" applyFont="1" applyBorder="1" applyAlignment="1">
      <alignment horizontal="center" vertical="center" wrapText="1"/>
    </xf>
    <xf numFmtId="0" fontId="11" fillId="0" borderId="7"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Border="1" applyAlignment="1">
      <alignment horizontal="justify" vertical="center"/>
    </xf>
    <xf numFmtId="0" fontId="7" fillId="0" borderId="0" xfId="0" applyFont="1"/>
    <xf numFmtId="0" fontId="6" fillId="0" borderId="9" xfId="0" applyFont="1" applyFill="1" applyBorder="1" applyAlignment="1">
      <alignment horizontal="justify" vertical="center" wrapText="1"/>
    </xf>
    <xf numFmtId="0" fontId="7" fillId="0" borderId="0" xfId="0" applyFont="1" applyAlignment="1">
      <alignment vertical="center"/>
    </xf>
    <xf numFmtId="0" fontId="6" fillId="0" borderId="9" xfId="0" applyFont="1" applyBorder="1" applyAlignment="1">
      <alignment horizontal="justify" vertical="center" wrapText="1"/>
    </xf>
    <xf numFmtId="0" fontId="7" fillId="0" borderId="0" xfId="0" applyFont="1" applyAlignment="1">
      <alignment horizontal="center"/>
    </xf>
    <xf numFmtId="0" fontId="5" fillId="0" borderId="0" xfId="0" applyFont="1" applyBorder="1" applyAlignment="1">
      <alignment horizontal="left" vertical="center" wrapText="1"/>
    </xf>
    <xf numFmtId="0" fontId="5" fillId="0" borderId="0" xfId="0" applyFont="1" applyBorder="1" applyAlignment="1">
      <alignment vertical="center" wrapText="1"/>
    </xf>
    <xf numFmtId="0" fontId="7" fillId="0" borderId="0" xfId="0" applyFont="1" applyAlignment="1">
      <alignment horizontal="left"/>
    </xf>
    <xf numFmtId="0" fontId="6" fillId="4" borderId="9" xfId="0" applyFont="1" applyFill="1" applyBorder="1" applyAlignment="1">
      <alignment horizontal="justify" vertical="center"/>
    </xf>
    <xf numFmtId="0" fontId="9" fillId="0" borderId="0" xfId="0" applyFont="1" applyAlignment="1">
      <alignment horizontal="justify" vertical="center"/>
    </xf>
    <xf numFmtId="0" fontId="5" fillId="0" borderId="0" xfId="0" applyFont="1" applyAlignment="1">
      <alignment horizontal="justify" vertical="center"/>
    </xf>
    <xf numFmtId="0" fontId="9" fillId="0" borderId="0" xfId="0" applyFont="1" applyAlignment="1">
      <alignment horizontal="center" vertical="center"/>
    </xf>
    <xf numFmtId="0" fontId="5" fillId="0" borderId="0" xfId="0" applyFont="1"/>
    <xf numFmtId="14" fontId="5" fillId="0" borderId="0" xfId="0" applyNumberFormat="1" applyFont="1"/>
    <xf numFmtId="9" fontId="5" fillId="0" borderId="0" xfId="3" applyFont="1"/>
    <xf numFmtId="0" fontId="5" fillId="0" borderId="0" xfId="0" applyFont="1" applyAlignment="1">
      <alignment vertical="center"/>
    </xf>
    <xf numFmtId="0" fontId="6" fillId="0" borderId="9" xfId="0" applyFont="1" applyBorder="1" applyAlignment="1">
      <alignment horizontal="center" vertical="center" wrapText="1"/>
    </xf>
    <xf numFmtId="0" fontId="6" fillId="6" borderId="9"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5" fillId="8" borderId="9" xfId="0" applyFont="1" applyFill="1" applyBorder="1" applyAlignment="1">
      <alignment vertical="center" wrapText="1"/>
    </xf>
    <xf numFmtId="0" fontId="15" fillId="8" borderId="9" xfId="0" applyFont="1" applyFill="1" applyBorder="1" applyAlignment="1">
      <alignment horizontal="justify" vertical="center" wrapText="1"/>
    </xf>
    <xf numFmtId="14" fontId="15" fillId="8" borderId="9" xfId="0" applyNumberFormat="1" applyFont="1" applyFill="1" applyBorder="1" applyAlignment="1">
      <alignment horizontal="center" vertical="center" wrapText="1"/>
    </xf>
    <xf numFmtId="0" fontId="14" fillId="8" borderId="9" xfId="0" applyFont="1" applyFill="1" applyBorder="1" applyAlignment="1">
      <alignment horizontal="justify" vertical="center" wrapText="1"/>
    </xf>
    <xf numFmtId="0" fontId="5" fillId="8" borderId="9" xfId="0" applyFont="1" applyFill="1" applyBorder="1" applyAlignment="1">
      <alignment horizontal="justify" vertical="center" wrapText="1"/>
    </xf>
    <xf numFmtId="0" fontId="6" fillId="8" borderId="9" xfId="0" applyFont="1" applyFill="1" applyBorder="1" applyAlignment="1">
      <alignment horizontal="justify" vertical="center" wrapText="1"/>
    </xf>
    <xf numFmtId="0" fontId="14" fillId="8" borderId="9" xfId="0" applyFont="1" applyFill="1" applyBorder="1" applyAlignment="1">
      <alignment horizontal="left" vertical="center" wrapText="1"/>
    </xf>
    <xf numFmtId="9" fontId="15" fillId="8"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9" xfId="0" applyFont="1" applyFill="1" applyBorder="1" applyAlignment="1">
      <alignment horizontal="justify" vertical="center" wrapText="1"/>
    </xf>
    <xf numFmtId="0" fontId="5" fillId="0" borderId="9" xfId="0" applyFont="1" applyBorder="1" applyAlignment="1">
      <alignment horizontal="justify" vertical="center" wrapText="1"/>
    </xf>
    <xf numFmtId="9" fontId="5" fillId="0" borderId="9" xfId="3" applyFont="1" applyFill="1" applyBorder="1" applyAlignment="1">
      <alignment horizontal="center" vertical="center" wrapText="1"/>
    </xf>
    <xf numFmtId="0" fontId="5" fillId="0" borderId="9" xfId="2" applyFont="1" applyFill="1" applyBorder="1" applyAlignment="1">
      <alignment horizontal="justify" vertical="center" wrapText="1"/>
    </xf>
    <xf numFmtId="9" fontId="6" fillId="6" borderId="9" xfId="3" applyFont="1" applyFill="1" applyBorder="1" applyAlignment="1">
      <alignment horizontal="center" vertical="center" wrapText="1"/>
    </xf>
    <xf numFmtId="0" fontId="5" fillId="4" borderId="9" xfId="0" applyFont="1" applyFill="1" applyBorder="1" applyAlignment="1">
      <alignment horizontal="justify" vertical="center" wrapText="1"/>
    </xf>
    <xf numFmtId="0" fontId="5" fillId="4" borderId="9" xfId="1" applyFont="1" applyFill="1" applyBorder="1" applyAlignment="1">
      <alignment horizontal="justify" vertical="center" wrapText="1"/>
    </xf>
    <xf numFmtId="14" fontId="5" fillId="4" borderId="9" xfId="0" applyNumberFormat="1" applyFont="1" applyFill="1" applyBorder="1" applyAlignment="1">
      <alignment horizontal="justify" vertical="center" wrapText="1"/>
    </xf>
    <xf numFmtId="0" fontId="6" fillId="0" borderId="9" xfId="0" applyFont="1" applyFill="1" applyBorder="1" applyAlignment="1">
      <alignment horizontal="justify" vertical="center"/>
    </xf>
    <xf numFmtId="0" fontId="5" fillId="0" borderId="9" xfId="1" applyFont="1" applyFill="1" applyBorder="1" applyAlignment="1">
      <alignment horizontal="justify" vertical="center" wrapText="1"/>
    </xf>
    <xf numFmtId="0" fontId="5" fillId="0" borderId="9" xfId="4" applyFont="1" applyFill="1" applyBorder="1" applyAlignment="1">
      <alignment horizontal="justify" vertical="center" wrapText="1"/>
    </xf>
    <xf numFmtId="14" fontId="5" fillId="0" borderId="9" xfId="0" applyNumberFormat="1" applyFont="1" applyFill="1" applyBorder="1" applyAlignment="1">
      <alignment horizontal="justify" vertical="center" wrapText="1"/>
    </xf>
    <xf numFmtId="0" fontId="15" fillId="8" borderId="6" xfId="0" applyFont="1" applyFill="1" applyBorder="1" applyAlignment="1">
      <alignment vertical="center" wrapText="1"/>
    </xf>
    <xf numFmtId="0" fontId="14" fillId="8" borderId="6" xfId="0" applyFont="1" applyFill="1" applyBorder="1" applyAlignment="1">
      <alignment vertical="center" wrapText="1"/>
    </xf>
    <xf numFmtId="0" fontId="18" fillId="0" borderId="9" xfId="0" applyFont="1" applyBorder="1" applyAlignment="1">
      <alignment vertical="center" wrapText="1"/>
    </xf>
    <xf numFmtId="0" fontId="15" fillId="8" borderId="9" xfId="0" applyFont="1" applyFill="1" applyBorder="1" applyAlignment="1">
      <alignment horizontal="justify" vertical="center" wrapText="1"/>
    </xf>
    <xf numFmtId="0" fontId="15" fillId="0" borderId="9" xfId="0" applyFont="1" applyFill="1" applyBorder="1" applyAlignment="1">
      <alignment horizontal="justify" vertical="center" wrapText="1"/>
    </xf>
    <xf numFmtId="9" fontId="5" fillId="4" borderId="9" xfId="3" applyFont="1" applyFill="1" applyBorder="1" applyAlignment="1">
      <alignment horizontal="center" vertical="center" wrapText="1"/>
    </xf>
    <xf numFmtId="9" fontId="5" fillId="0" borderId="9" xfId="0" applyNumberFormat="1" applyFont="1" applyBorder="1" applyAlignment="1">
      <alignment horizontal="center" vertical="center"/>
    </xf>
    <xf numFmtId="0" fontId="5" fillId="0" borderId="9" xfId="0" applyFont="1" applyBorder="1" applyAlignment="1">
      <alignment horizontal="justify" vertical="center"/>
    </xf>
    <xf numFmtId="9" fontId="5" fillId="0" borderId="9" xfId="3" applyFont="1" applyBorder="1" applyAlignment="1">
      <alignment horizontal="center" vertical="center" wrapText="1"/>
    </xf>
    <xf numFmtId="0" fontId="5"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8" fillId="0" borderId="6" xfId="0" applyFont="1" applyBorder="1" applyAlignment="1">
      <alignment vertical="center" wrapText="1"/>
    </xf>
    <xf numFmtId="0" fontId="17" fillId="0" borderId="6" xfId="0" applyFont="1" applyBorder="1" applyAlignment="1">
      <alignment vertical="center" wrapText="1"/>
    </xf>
    <xf numFmtId="0" fontId="18" fillId="0" borderId="2" xfId="0" applyFont="1" applyBorder="1" applyAlignment="1">
      <alignment vertical="center" wrapText="1"/>
    </xf>
    <xf numFmtId="0" fontId="15" fillId="8" borderId="9" xfId="0" applyFont="1" applyFill="1" applyBorder="1" applyAlignment="1">
      <alignment horizontal="justify" vertical="center" wrapText="1"/>
    </xf>
    <xf numFmtId="0" fontId="14" fillId="8" borderId="9" xfId="0" applyFont="1" applyFill="1" applyBorder="1" applyAlignment="1">
      <alignment horizontal="center" vertical="center" wrapText="1"/>
    </xf>
    <xf numFmtId="0" fontId="15" fillId="0" borderId="9" xfId="0" applyFont="1" applyFill="1" applyBorder="1" applyAlignment="1">
      <alignment horizontal="justify" vertical="center" wrapText="1"/>
    </xf>
    <xf numFmtId="0" fontId="18" fillId="0" borderId="9" xfId="0" applyFont="1" applyBorder="1" applyAlignment="1">
      <alignment horizontal="center" wrapText="1"/>
    </xf>
    <xf numFmtId="0" fontId="18" fillId="0" borderId="9" xfId="0" applyFont="1" applyBorder="1" applyAlignment="1">
      <alignment horizontal="center" vertical="center" wrapText="1"/>
    </xf>
    <xf numFmtId="165" fontId="5" fillId="0" borderId="0" xfId="6" applyNumberFormat="1" applyFont="1"/>
    <xf numFmtId="0" fontId="18" fillId="0" borderId="9" xfId="0" applyFont="1" applyBorder="1" applyAlignment="1">
      <alignment horizontal="center" vertical="center" wrapText="1"/>
    </xf>
    <xf numFmtId="0" fontId="8" fillId="0" borderId="9" xfId="0" applyFont="1" applyBorder="1" applyAlignment="1">
      <alignment horizontal="justify" vertical="center"/>
    </xf>
    <xf numFmtId="0" fontId="8" fillId="0" borderId="9" xfId="0" applyFont="1" applyBorder="1" applyAlignment="1">
      <alignment horizontal="center" vertical="center"/>
    </xf>
    <xf numFmtId="0" fontId="18" fillId="0" borderId="4" xfId="0" applyFont="1" applyBorder="1" applyAlignment="1">
      <alignment horizontal="center" vertical="center" wrapText="1"/>
    </xf>
    <xf numFmtId="0" fontId="18" fillId="0" borderId="9" xfId="0" applyFont="1" applyBorder="1" applyAlignment="1">
      <alignment wrapText="1"/>
    </xf>
    <xf numFmtId="0" fontId="18" fillId="0" borderId="2" xfId="0" applyFont="1" applyBorder="1" applyAlignment="1">
      <alignment horizontal="center" vertical="center" wrapText="1"/>
    </xf>
    <xf numFmtId="0" fontId="18" fillId="0" borderId="4" xfId="0" applyFont="1" applyBorder="1" applyAlignment="1">
      <alignment vertical="center" wrapText="1"/>
    </xf>
    <xf numFmtId="0" fontId="18" fillId="0" borderId="14" xfId="0" applyFont="1" applyBorder="1" applyAlignment="1">
      <alignment horizontal="center" vertical="center" wrapText="1"/>
    </xf>
    <xf numFmtId="0" fontId="18" fillId="0" borderId="15" xfId="0" applyFont="1" applyBorder="1" applyAlignment="1">
      <alignment vertical="center" wrapText="1"/>
    </xf>
    <xf numFmtId="0" fontId="18" fillId="0" borderId="15"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2" xfId="0" applyFont="1" applyBorder="1" applyAlignment="1">
      <alignment vertical="center" wrapText="1"/>
    </xf>
    <xf numFmtId="0" fontId="18" fillId="0" borderId="13" xfId="0" applyFont="1" applyBorder="1" applyAlignment="1">
      <alignment vertical="center" wrapText="1"/>
    </xf>
    <xf numFmtId="0" fontId="18" fillId="0" borderId="1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2" xfId="0" applyFont="1" applyBorder="1" applyAlignment="1">
      <alignment vertical="center" wrapText="1"/>
    </xf>
    <xf numFmtId="0" fontId="18" fillId="0" borderId="12" xfId="0" applyFont="1" applyBorder="1" applyAlignment="1">
      <alignment horizontal="justify" vertical="center" wrapText="1"/>
    </xf>
    <xf numFmtId="0" fontId="18" fillId="0" borderId="6" xfId="0" applyFont="1" applyBorder="1" applyAlignment="1">
      <alignment horizontal="justify" vertical="center" wrapText="1"/>
    </xf>
    <xf numFmtId="0" fontId="18" fillId="0" borderId="6" xfId="0" applyFont="1" applyBorder="1" applyAlignment="1">
      <alignment horizontal="center" vertical="center" wrapText="1"/>
    </xf>
    <xf numFmtId="0" fontId="18" fillId="0" borderId="5"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13" xfId="0" applyFont="1" applyBorder="1" applyAlignment="1">
      <alignment horizontal="justify" vertical="center" wrapText="1"/>
    </xf>
    <xf numFmtId="0" fontId="18" fillId="8" borderId="13" xfId="0" applyFont="1" applyFill="1" applyBorder="1" applyAlignment="1">
      <alignment horizontal="justify" vertical="center" wrapText="1"/>
    </xf>
    <xf numFmtId="0" fontId="18" fillId="8" borderId="13" xfId="0" applyFont="1" applyFill="1" applyBorder="1" applyAlignment="1">
      <alignment vertical="center" wrapText="1"/>
    </xf>
    <xf numFmtId="0" fontId="18" fillId="8" borderId="13" xfId="0" applyFont="1" applyFill="1" applyBorder="1" applyAlignment="1">
      <alignment horizontal="center" vertical="center" wrapText="1"/>
    </xf>
    <xf numFmtId="0" fontId="5" fillId="0" borderId="13" xfId="0" applyFont="1" applyBorder="1" applyAlignment="1">
      <alignment vertical="center" wrapText="1"/>
    </xf>
    <xf numFmtId="0" fontId="5" fillId="8" borderId="13" xfId="5" applyFont="1" applyFill="1" applyBorder="1" applyAlignment="1">
      <alignment horizontal="justify" vertical="center" wrapText="1"/>
    </xf>
    <xf numFmtId="0" fontId="16" fillId="8" borderId="13" xfId="5" applyFont="1" applyFill="1" applyBorder="1" applyAlignment="1">
      <alignment horizontal="justify" vertical="center" wrapText="1"/>
    </xf>
    <xf numFmtId="0" fontId="5" fillId="8" borderId="13" xfId="0" applyFont="1" applyFill="1" applyBorder="1" applyAlignment="1">
      <alignment horizontal="center" vertical="center" wrapText="1"/>
    </xf>
    <xf numFmtId="0" fontId="18" fillId="0" borderId="9" xfId="0" applyFont="1" applyBorder="1" applyAlignment="1">
      <alignment horizontal="justify" vertical="center" wrapText="1"/>
    </xf>
    <xf numFmtId="0" fontId="18" fillId="0" borderId="4" xfId="0" applyFont="1" applyBorder="1" applyAlignment="1">
      <alignment horizontal="justify" vertical="center" wrapText="1"/>
    </xf>
    <xf numFmtId="0" fontId="18" fillId="0" borderId="1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 xfId="0" applyFont="1" applyBorder="1" applyAlignment="1">
      <alignment horizontal="center" vertical="center" wrapText="1"/>
    </xf>
    <xf numFmtId="0" fontId="18" fillId="8" borderId="10" xfId="0" applyFont="1" applyFill="1" applyBorder="1" applyAlignment="1">
      <alignment horizontal="center" vertical="center" wrapText="1"/>
    </xf>
    <xf numFmtId="0" fontId="18" fillId="8" borderId="0" xfId="0" applyFont="1" applyFill="1" applyBorder="1" applyAlignment="1">
      <alignment horizontal="center" vertical="center" wrapText="1"/>
    </xf>
    <xf numFmtId="0" fontId="18" fillId="0" borderId="24"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7" xfId="0" applyFont="1" applyBorder="1" applyAlignment="1">
      <alignment vertical="center" wrapText="1"/>
    </xf>
    <xf numFmtId="0" fontId="18" fillId="0" borderId="24" xfId="0" applyFont="1" applyBorder="1" applyAlignment="1">
      <alignment horizontal="justify" vertical="center" wrapText="1"/>
    </xf>
    <xf numFmtId="0" fontId="18" fillId="0" borderId="0" xfId="0" applyFont="1" applyBorder="1" applyAlignment="1">
      <alignment horizontal="justify" vertical="center" wrapText="1"/>
    </xf>
    <xf numFmtId="0" fontId="18" fillId="0" borderId="1" xfId="0" applyFont="1" applyBorder="1" applyAlignment="1">
      <alignment horizontal="justify" vertical="center" wrapText="1"/>
    </xf>
    <xf numFmtId="0" fontId="5" fillId="0" borderId="22" xfId="0" applyFont="1" applyBorder="1" applyAlignment="1">
      <alignment horizontal="justify" vertical="center"/>
    </xf>
    <xf numFmtId="9" fontId="8" fillId="0" borderId="22" xfId="0" applyNumberFormat="1" applyFont="1" applyBorder="1" applyAlignment="1">
      <alignment horizontal="center" vertical="center"/>
    </xf>
    <xf numFmtId="0" fontId="8" fillId="0" borderId="22" xfId="0" applyFont="1" applyBorder="1" applyAlignment="1">
      <alignment horizontal="justify" vertical="center"/>
    </xf>
    <xf numFmtId="9" fontId="8" fillId="0" borderId="22" xfId="3" applyFont="1" applyBorder="1" applyAlignment="1">
      <alignment horizontal="center" vertical="center"/>
    </xf>
    <xf numFmtId="9" fontId="8" fillId="4" borderId="22" xfId="3" applyFont="1" applyFill="1" applyBorder="1" applyAlignment="1">
      <alignment horizontal="center" vertical="center"/>
    </xf>
    <xf numFmtId="9" fontId="5" fillId="0" borderId="22" xfId="3" applyFont="1" applyBorder="1" applyAlignment="1">
      <alignment horizontal="center" vertical="center"/>
    </xf>
    <xf numFmtId="14" fontId="5" fillId="0" borderId="22" xfId="0" applyNumberFormat="1" applyFont="1" applyBorder="1" applyAlignment="1">
      <alignment vertical="center"/>
    </xf>
    <xf numFmtId="9" fontId="5" fillId="0" borderId="22" xfId="0" applyNumberFormat="1" applyFont="1" applyBorder="1" applyAlignment="1">
      <alignment horizontal="center" vertical="center"/>
    </xf>
    <xf numFmtId="0" fontId="15" fillId="0" borderId="9" xfId="0" applyFont="1" applyFill="1" applyBorder="1" applyAlignment="1">
      <alignment vertical="center" wrapText="1"/>
    </xf>
    <xf numFmtId="9" fontId="15" fillId="0" borderId="9" xfId="0" applyNumberFormat="1" applyFont="1" applyFill="1" applyBorder="1" applyAlignment="1">
      <alignment horizontal="center" vertical="center" wrapText="1"/>
    </xf>
    <xf numFmtId="0" fontId="5" fillId="0" borderId="26" xfId="0" applyFont="1" applyBorder="1" applyAlignment="1">
      <alignment horizontal="justify" vertical="center"/>
    </xf>
    <xf numFmtId="0" fontId="8" fillId="0" borderId="26" xfId="0" applyFont="1" applyBorder="1" applyAlignment="1">
      <alignment horizontal="justify" vertical="center"/>
    </xf>
    <xf numFmtId="0" fontId="8" fillId="0" borderId="25" xfId="0" applyFont="1" applyBorder="1" applyAlignment="1">
      <alignment horizontal="justify" vertical="center"/>
    </xf>
    <xf numFmtId="0" fontId="5" fillId="0" borderId="27" xfId="0" applyFont="1" applyBorder="1" applyAlignment="1">
      <alignment horizontal="justify" vertical="center"/>
    </xf>
    <xf numFmtId="0" fontId="18" fillId="0" borderId="13" xfId="0" applyFont="1" applyBorder="1" applyAlignment="1">
      <alignment horizontal="center" vertical="center" wrapText="1"/>
    </xf>
    <xf numFmtId="14" fontId="5" fillId="0" borderId="22" xfId="0" applyNumberFormat="1" applyFont="1" applyBorder="1" applyAlignment="1">
      <alignment horizontal="center" vertical="center" wrapText="1"/>
    </xf>
    <xf numFmtId="0" fontId="25" fillId="0" borderId="0" xfId="0" applyFont="1" applyAlignment="1">
      <alignment vertical="center" wrapText="1"/>
    </xf>
    <xf numFmtId="0" fontId="15" fillId="0" borderId="9" xfId="0" applyFont="1" applyBorder="1" applyAlignment="1">
      <alignment vertical="center" wrapText="1"/>
    </xf>
    <xf numFmtId="0" fontId="24" fillId="0" borderId="22" xfId="5" applyFont="1" applyBorder="1" applyAlignment="1">
      <alignment horizontal="center" vertical="center" wrapText="1"/>
    </xf>
    <xf numFmtId="9" fontId="8" fillId="0" borderId="9" xfId="3" applyFont="1" applyBorder="1" applyAlignment="1">
      <alignment horizontal="center" vertical="center"/>
    </xf>
    <xf numFmtId="0" fontId="18" fillId="0" borderId="3" xfId="0" applyFont="1" applyBorder="1" applyAlignment="1">
      <alignment horizontal="center" vertical="center" wrapText="1"/>
    </xf>
    <xf numFmtId="9" fontId="5" fillId="0" borderId="26" xfId="0" applyNumberFormat="1" applyFont="1" applyBorder="1" applyAlignment="1">
      <alignment horizontal="center" vertical="center"/>
    </xf>
    <xf numFmtId="14" fontId="5" fillId="0" borderId="28" xfId="0" applyNumberFormat="1" applyFont="1" applyBorder="1" applyAlignment="1">
      <alignment horizontal="justify" vertical="center"/>
    </xf>
    <xf numFmtId="9" fontId="5" fillId="0" borderId="28" xfId="0" applyNumberFormat="1" applyFont="1" applyBorder="1" applyAlignment="1">
      <alignment horizontal="center" vertical="center"/>
    </xf>
    <xf numFmtId="0" fontId="6" fillId="0" borderId="0"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5" fillId="0" borderId="0" xfId="0" applyFont="1" applyFill="1" applyBorder="1" applyAlignment="1">
      <alignment horizontal="center" vertical="center" wrapText="1"/>
    </xf>
    <xf numFmtId="9" fontId="5" fillId="0" borderId="0" xfId="3" applyFont="1" applyFill="1" applyBorder="1" applyAlignment="1">
      <alignment horizontal="center" vertical="center" wrapText="1"/>
    </xf>
    <xf numFmtId="0" fontId="5" fillId="0" borderId="0" xfId="2" applyFont="1" applyFill="1" applyBorder="1" applyAlignment="1">
      <alignment horizontal="justify" vertical="center" wrapText="1"/>
    </xf>
    <xf numFmtId="0" fontId="18" fillId="0" borderId="33" xfId="0" applyFont="1" applyBorder="1" applyAlignment="1">
      <alignment horizontal="left" vertical="center" wrapText="1" indent="1"/>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5" fillId="0" borderId="30" xfId="0" applyFont="1" applyBorder="1" applyAlignment="1">
      <alignment horizontal="justify" vertical="center"/>
    </xf>
    <xf numFmtId="9" fontId="8" fillId="0" borderId="30" xfId="0" applyNumberFormat="1" applyFont="1" applyBorder="1" applyAlignment="1">
      <alignment horizontal="center" vertical="center"/>
    </xf>
    <xf numFmtId="0" fontId="18" fillId="0" borderId="37" xfId="0" applyFont="1" applyBorder="1" applyAlignment="1">
      <alignment vertical="center" wrapText="1"/>
    </xf>
    <xf numFmtId="0" fontId="24" fillId="0" borderId="0" xfId="5" applyFont="1" applyBorder="1" applyAlignment="1">
      <alignment vertical="center" wrapText="1"/>
    </xf>
    <xf numFmtId="0" fontId="24" fillId="0" borderId="0" xfId="5" applyFont="1" applyBorder="1" applyAlignment="1">
      <alignment horizontal="center" vertical="center" wrapText="1"/>
    </xf>
    <xf numFmtId="0" fontId="24" fillId="0" borderId="0" xfId="5" applyFont="1" applyBorder="1" applyAlignment="1">
      <alignment wrapText="1"/>
    </xf>
    <xf numFmtId="0" fontId="26" fillId="0" borderId="9" xfId="0" applyFont="1" applyBorder="1" applyAlignment="1">
      <alignment horizontal="center" vertical="center" wrapText="1"/>
    </xf>
    <xf numFmtId="0" fontId="5" fillId="0" borderId="4" xfId="0" applyFont="1" applyFill="1" applyBorder="1" applyAlignment="1">
      <alignment vertical="center" wrapText="1"/>
    </xf>
    <xf numFmtId="0" fontId="5" fillId="0" borderId="9" xfId="0" applyFont="1" applyFill="1" applyBorder="1" applyAlignment="1">
      <alignment vertical="center" wrapText="1"/>
    </xf>
    <xf numFmtId="0" fontId="8" fillId="0" borderId="28" xfId="0" applyFont="1" applyBorder="1" applyAlignment="1">
      <alignment horizontal="justify" vertical="center"/>
    </xf>
    <xf numFmtId="0" fontId="5" fillId="0" borderId="28" xfId="0" applyFont="1" applyBorder="1" applyAlignment="1">
      <alignment horizontal="justify" vertical="center"/>
    </xf>
    <xf numFmtId="0" fontId="5" fillId="0" borderId="22" xfId="0" applyFont="1" applyBorder="1" applyAlignment="1">
      <alignment horizontal="center" vertical="center"/>
    </xf>
    <xf numFmtId="0" fontId="5" fillId="0" borderId="29" xfId="0" applyFont="1" applyBorder="1" applyAlignment="1">
      <alignment horizontal="center" vertical="center" wrapText="1"/>
    </xf>
    <xf numFmtId="14" fontId="5" fillId="0" borderId="32" xfId="5" applyNumberFormat="1" applyFont="1" applyBorder="1" applyAlignment="1">
      <alignment horizontal="center" vertical="center" wrapText="1"/>
    </xf>
    <xf numFmtId="14" fontId="5" fillId="0" borderId="32" xfId="0" applyNumberFormat="1" applyFont="1" applyBorder="1" applyAlignment="1">
      <alignment horizontal="center" vertical="center" wrapText="1"/>
    </xf>
    <xf numFmtId="14" fontId="5" fillId="0" borderId="29"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6" xfId="0" applyFont="1" applyBorder="1" applyAlignment="1">
      <alignment horizontal="center" vertical="center" wrapText="1"/>
    </xf>
    <xf numFmtId="0" fontId="8" fillId="0" borderId="22" xfId="0" applyFont="1" applyBorder="1" applyAlignment="1">
      <alignment horizontal="center" vertical="center" wrapText="1"/>
    </xf>
    <xf numFmtId="0" fontId="10" fillId="0" borderId="0" xfId="0" applyFont="1" applyAlignment="1">
      <alignment horizontal="center" vertical="center" wrapText="1"/>
    </xf>
    <xf numFmtId="0" fontId="6" fillId="6" borderId="9" xfId="0" applyFont="1" applyFill="1" applyBorder="1" applyAlignment="1">
      <alignment horizontal="center" vertical="center" wrapText="1"/>
    </xf>
    <xf numFmtId="0" fontId="6" fillId="9" borderId="25" xfId="0" applyFont="1" applyFill="1" applyBorder="1" applyAlignment="1">
      <alignment horizontal="center" vertical="center"/>
    </xf>
    <xf numFmtId="0" fontId="6" fillId="9" borderId="25"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5" fillId="0" borderId="9" xfId="0" applyFont="1" applyFill="1" applyBorder="1" applyAlignment="1">
      <alignment horizontal="justify" vertical="center" wrapText="1"/>
    </xf>
    <xf numFmtId="0" fontId="5" fillId="0" borderId="9" xfId="0" applyFont="1" applyBorder="1" applyAlignment="1">
      <alignment vertical="center" wrapText="1"/>
    </xf>
    <xf numFmtId="0" fontId="5" fillId="0" borderId="22" xfId="0" applyFont="1" applyFill="1" applyBorder="1" applyAlignment="1">
      <alignment horizontal="justify" vertical="center"/>
    </xf>
    <xf numFmtId="9" fontId="8" fillId="0" borderId="22" xfId="0" applyNumberFormat="1" applyFont="1" applyFill="1" applyBorder="1" applyAlignment="1">
      <alignment horizontal="center" vertical="center"/>
    </xf>
    <xf numFmtId="0" fontId="5" fillId="0" borderId="31" xfId="0" applyFont="1" applyFill="1" applyBorder="1" applyAlignment="1">
      <alignment horizontal="center" vertical="center" wrapText="1"/>
    </xf>
    <xf numFmtId="0" fontId="8" fillId="0" borderId="22" xfId="0" applyFont="1" applyFill="1" applyBorder="1" applyAlignment="1">
      <alignment horizontal="justify" vertical="center"/>
    </xf>
    <xf numFmtId="0" fontId="8" fillId="0" borderId="9" xfId="0" applyFont="1" applyFill="1" applyBorder="1" applyAlignment="1">
      <alignment horizontal="center" vertical="center"/>
    </xf>
    <xf numFmtId="9" fontId="8" fillId="0" borderId="9" xfId="3"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30" xfId="0" applyFont="1" applyFill="1" applyBorder="1" applyAlignment="1">
      <alignment horizontal="justify" vertical="center"/>
    </xf>
    <xf numFmtId="9" fontId="8" fillId="0" borderId="30" xfId="0" applyNumberFormat="1" applyFont="1" applyFill="1" applyBorder="1" applyAlignment="1">
      <alignment horizontal="center" vertical="center"/>
    </xf>
    <xf numFmtId="14" fontId="5" fillId="0" borderId="32" xfId="0" applyNumberFormat="1" applyFont="1" applyFill="1" applyBorder="1" applyAlignment="1">
      <alignment horizontal="center" vertical="center" wrapText="1"/>
    </xf>
    <xf numFmtId="0" fontId="5" fillId="0" borderId="32" xfId="0" applyFont="1" applyFill="1" applyBorder="1" applyAlignment="1">
      <alignment horizontal="center" vertical="center" wrapText="1"/>
    </xf>
    <xf numFmtId="14" fontId="20" fillId="0" borderId="22" xfId="5" applyNumberFormat="1" applyFill="1" applyBorder="1" applyAlignment="1">
      <alignment vertical="center"/>
    </xf>
    <xf numFmtId="9" fontId="5" fillId="0" borderId="22" xfId="0" applyNumberFormat="1" applyFont="1" applyFill="1" applyBorder="1" applyAlignment="1">
      <alignment horizontal="center" vertical="center"/>
    </xf>
    <xf numFmtId="14" fontId="5" fillId="0" borderId="22" xfId="0" applyNumberFormat="1" applyFont="1" applyFill="1" applyBorder="1" applyAlignment="1">
      <alignment horizontal="center" vertical="center" wrapText="1"/>
    </xf>
    <xf numFmtId="14" fontId="5" fillId="0" borderId="28" xfId="0" applyNumberFormat="1" applyFont="1" applyFill="1" applyBorder="1" applyAlignment="1">
      <alignment horizontal="justify" vertical="center"/>
    </xf>
    <xf numFmtId="9" fontId="5" fillId="0" borderId="28" xfId="0" applyNumberFormat="1" applyFont="1" applyFill="1" applyBorder="1" applyAlignment="1">
      <alignment horizontal="center" vertical="center"/>
    </xf>
    <xf numFmtId="14" fontId="5" fillId="0" borderId="29" xfId="0" applyNumberFormat="1" applyFont="1" applyFill="1" applyBorder="1" applyAlignment="1">
      <alignment horizontal="center" vertical="center" wrapText="1"/>
    </xf>
    <xf numFmtId="0" fontId="5" fillId="0" borderId="28" xfId="0" applyFont="1" applyFill="1" applyBorder="1" applyAlignment="1">
      <alignment horizontal="justify" vertical="center"/>
    </xf>
    <xf numFmtId="0" fontId="5" fillId="0" borderId="29" xfId="0" applyFont="1" applyFill="1" applyBorder="1" applyAlignment="1">
      <alignment horizontal="center" vertical="center" wrapText="1"/>
    </xf>
    <xf numFmtId="0" fontId="5" fillId="0" borderId="26" xfId="0" applyFont="1" applyFill="1" applyBorder="1" applyAlignment="1">
      <alignment horizontal="justify" vertical="center"/>
    </xf>
    <xf numFmtId="9" fontId="5" fillId="0" borderId="26" xfId="0" applyNumberFormat="1" applyFont="1" applyFill="1" applyBorder="1" applyAlignment="1">
      <alignment horizontal="center" vertical="center"/>
    </xf>
    <xf numFmtId="0" fontId="5" fillId="0" borderId="26" xfId="0" applyFont="1" applyFill="1" applyBorder="1" applyAlignment="1">
      <alignment horizontal="center" vertical="center" wrapText="1"/>
    </xf>
    <xf numFmtId="9" fontId="8" fillId="0" borderId="22" xfId="3" applyFont="1" applyFill="1" applyBorder="1" applyAlignment="1">
      <alignment horizontal="center" vertical="center"/>
    </xf>
    <xf numFmtId="0" fontId="5" fillId="0" borderId="2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5" fillId="0" borderId="22" xfId="0" applyFont="1" applyFill="1" applyBorder="1" applyAlignment="1">
      <alignment horizontal="justify" vertical="center" wrapText="1"/>
    </xf>
    <xf numFmtId="0" fontId="5" fillId="0" borderId="22" xfId="0" applyFont="1" applyFill="1" applyBorder="1" applyAlignment="1">
      <alignment horizontal="center" vertical="center"/>
    </xf>
    <xf numFmtId="0" fontId="5" fillId="0" borderId="9" xfId="0" applyFont="1" applyFill="1" applyBorder="1" applyAlignment="1">
      <alignment horizontal="justify" vertical="center"/>
    </xf>
    <xf numFmtId="9" fontId="5" fillId="0" borderId="9" xfId="0" applyNumberFormat="1" applyFont="1" applyFill="1" applyBorder="1" applyAlignment="1">
      <alignment horizontal="center" vertical="center"/>
    </xf>
    <xf numFmtId="0" fontId="5" fillId="0" borderId="27" xfId="0" applyFont="1" applyFill="1" applyBorder="1" applyAlignment="1">
      <alignment horizontal="justify" vertical="center"/>
    </xf>
    <xf numFmtId="0" fontId="8" fillId="0" borderId="9" xfId="0" applyFont="1" applyFill="1" applyBorder="1" applyAlignment="1">
      <alignment horizontal="justify" vertical="center"/>
    </xf>
    <xf numFmtId="9" fontId="8" fillId="0" borderId="28" xfId="0" applyNumberFormat="1" applyFont="1" applyFill="1" applyBorder="1" applyAlignment="1">
      <alignment horizontal="center" vertical="center"/>
    </xf>
    <xf numFmtId="0" fontId="18" fillId="0" borderId="9" xfId="0" applyFont="1" applyFill="1" applyBorder="1" applyAlignment="1">
      <alignment horizontal="center" vertical="center" wrapText="1"/>
    </xf>
    <xf numFmtId="0" fontId="15" fillId="0" borderId="9" xfId="0" applyFont="1" applyFill="1" applyBorder="1" applyAlignment="1">
      <alignment horizontal="justify" vertical="center" wrapText="1"/>
    </xf>
    <xf numFmtId="0" fontId="14" fillId="7" borderId="9"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9" fillId="6" borderId="0" xfId="0" applyFont="1" applyFill="1" applyAlignment="1">
      <alignment horizontal="justify" vertical="center"/>
    </xf>
    <xf numFmtId="0" fontId="18" fillId="0" borderId="22" xfId="0" applyFont="1" applyBorder="1" applyAlignment="1">
      <alignment horizontal="center" vertical="center" wrapText="1"/>
    </xf>
    <xf numFmtId="0" fontId="24" fillId="0" borderId="22" xfId="5" applyFont="1" applyBorder="1" applyAlignment="1">
      <alignment vertical="center" wrapText="1"/>
    </xf>
    <xf numFmtId="0" fontId="15" fillId="0" borderId="9" xfId="0" applyFont="1" applyFill="1" applyBorder="1" applyAlignment="1">
      <alignment horizontal="justify" vertical="center" wrapText="1"/>
    </xf>
    <xf numFmtId="0" fontId="5" fillId="0" borderId="26" xfId="0" applyFont="1" applyFill="1" applyBorder="1" applyAlignment="1">
      <alignment horizontal="center" vertical="center" wrapText="1"/>
    </xf>
    <xf numFmtId="0" fontId="5" fillId="0" borderId="2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4" xfId="0" applyFont="1" applyBorder="1" applyAlignment="1">
      <alignment vertical="center" wrapText="1"/>
    </xf>
    <xf numFmtId="0" fontId="18" fillId="0" borderId="4" xfId="0" applyFont="1" applyBorder="1" applyAlignment="1">
      <alignment horizontal="justify" vertical="center" wrapText="1"/>
    </xf>
    <xf numFmtId="0" fontId="8" fillId="0" borderId="25" xfId="0" applyFont="1" applyBorder="1" applyAlignment="1">
      <alignment horizontal="center" vertical="center" wrapText="1"/>
    </xf>
    <xf numFmtId="0" fontId="15" fillId="0" borderId="9" xfId="0" applyFont="1" applyFill="1" applyBorder="1" applyAlignment="1">
      <alignment horizontal="justify" vertical="justify" wrapText="1"/>
    </xf>
    <xf numFmtId="0" fontId="5" fillId="8" borderId="9" xfId="0" applyFont="1" applyFill="1" applyBorder="1" applyAlignment="1">
      <alignment horizontal="left" vertical="center" wrapText="1"/>
    </xf>
    <xf numFmtId="0" fontId="18" fillId="0" borderId="5" xfId="0" applyFont="1" applyBorder="1" applyAlignment="1">
      <alignment vertical="center" wrapText="1"/>
    </xf>
    <xf numFmtId="0" fontId="18" fillId="0" borderId="25" xfId="0" applyFont="1" applyBorder="1" applyAlignment="1">
      <alignment horizontal="center" vertical="center" wrapText="1"/>
    </xf>
    <xf numFmtId="0" fontId="5" fillId="0" borderId="25" xfId="0" applyFont="1" applyBorder="1" applyAlignment="1">
      <alignment horizontal="justify" vertical="center"/>
    </xf>
    <xf numFmtId="9" fontId="8" fillId="0" borderId="25" xfId="3" applyNumberFormat="1" applyFont="1" applyBorder="1" applyAlignment="1">
      <alignment horizontal="center" vertical="center"/>
    </xf>
    <xf numFmtId="0" fontId="5" fillId="0" borderId="25" xfId="0" applyFont="1" applyFill="1" applyBorder="1" applyAlignment="1">
      <alignment horizontal="justify" vertical="center"/>
    </xf>
    <xf numFmtId="9" fontId="8" fillId="0" borderId="25" xfId="3" applyNumberFormat="1" applyFont="1" applyFill="1" applyBorder="1" applyAlignment="1">
      <alignment horizontal="center" vertical="center"/>
    </xf>
    <xf numFmtId="0" fontId="8" fillId="0" borderId="25" xfId="0" applyFont="1" applyFill="1" applyBorder="1" applyAlignment="1">
      <alignment horizontal="center" vertical="center" wrapText="1"/>
    </xf>
    <xf numFmtId="0" fontId="5" fillId="0" borderId="26" xfId="0" applyFont="1" applyBorder="1" applyAlignment="1">
      <alignment horizontal="justify" vertical="center" wrapText="1"/>
    </xf>
    <xf numFmtId="0" fontId="5" fillId="0" borderId="26" xfId="0" applyFont="1" applyFill="1" applyBorder="1" applyAlignment="1">
      <alignment horizontal="justify" vertical="center" wrapText="1"/>
    </xf>
    <xf numFmtId="0" fontId="18" fillId="0" borderId="22" xfId="0" applyFont="1" applyBorder="1" applyAlignment="1">
      <alignment horizontal="justify" vertical="center" wrapText="1"/>
    </xf>
    <xf numFmtId="0" fontId="18" fillId="0" borderId="22" xfId="0" applyFont="1" applyBorder="1" applyAlignment="1">
      <alignment vertical="center" wrapText="1"/>
    </xf>
    <xf numFmtId="14" fontId="5" fillId="0" borderId="22" xfId="0" applyNumberFormat="1" applyFont="1" applyFill="1" applyBorder="1" applyAlignment="1">
      <alignment horizontal="justify" vertical="center" wrapText="1"/>
    </xf>
    <xf numFmtId="9" fontId="5" fillId="0" borderId="22" xfId="3" applyFont="1" applyFill="1" applyBorder="1" applyAlignment="1">
      <alignment horizontal="center" vertical="center"/>
    </xf>
    <xf numFmtId="0" fontId="5" fillId="0" borderId="25" xfId="0" applyFont="1" applyFill="1" applyBorder="1" applyAlignment="1">
      <alignment horizontal="justify" vertical="center" wrapText="1"/>
    </xf>
    <xf numFmtId="0" fontId="0" fillId="0" borderId="0" xfId="0" applyAlignment="1">
      <alignment horizontal="center" vertical="center"/>
    </xf>
    <xf numFmtId="0" fontId="28" fillId="0" borderId="22" xfId="0" applyFont="1" applyFill="1" applyBorder="1" applyAlignment="1">
      <alignment horizontal="center" vertical="center" wrapText="1"/>
    </xf>
    <xf numFmtId="0" fontId="31" fillId="6" borderId="22" xfId="0" applyFont="1" applyFill="1" applyBorder="1" applyAlignment="1">
      <alignment horizontal="center" vertical="center" wrapText="1"/>
    </xf>
    <xf numFmtId="0" fontId="30" fillId="11" borderId="22" xfId="0" applyFont="1" applyFill="1" applyBorder="1" applyAlignment="1">
      <alignment vertical="center" wrapText="1"/>
    </xf>
    <xf numFmtId="0" fontId="30" fillId="0" borderId="22" xfId="0" applyFont="1" applyFill="1" applyBorder="1" applyAlignment="1">
      <alignment vertical="center" wrapText="1"/>
    </xf>
    <xf numFmtId="0" fontId="30" fillId="0" borderId="22" xfId="0" applyFont="1" applyFill="1" applyBorder="1" applyAlignment="1">
      <alignment horizontal="center" vertical="center" wrapText="1"/>
    </xf>
    <xf numFmtId="0" fontId="30" fillId="0" borderId="26" xfId="0" applyFont="1" applyFill="1" applyBorder="1" applyAlignment="1">
      <alignment horizontal="center" vertical="center" textRotation="90"/>
    </xf>
    <xf numFmtId="0" fontId="30" fillId="0" borderId="26" xfId="0" applyFont="1" applyFill="1" applyBorder="1" applyAlignment="1">
      <alignment horizontal="center" vertical="center" wrapText="1"/>
    </xf>
    <xf numFmtId="0" fontId="30" fillId="12" borderId="26" xfId="0" applyFont="1" applyFill="1" applyBorder="1" applyAlignment="1">
      <alignment vertical="center" wrapText="1"/>
    </xf>
    <xf numFmtId="0" fontId="30" fillId="0" borderId="26" xfId="0" applyFont="1" applyFill="1" applyBorder="1" applyAlignment="1">
      <alignment vertical="center" wrapText="1"/>
    </xf>
    <xf numFmtId="0" fontId="30" fillId="13" borderId="26" xfId="0" applyFont="1" applyFill="1" applyBorder="1" applyAlignment="1">
      <alignment vertical="center" wrapText="1"/>
    </xf>
    <xf numFmtId="0" fontId="32" fillId="0" borderId="22" xfId="0" applyFont="1" applyBorder="1"/>
    <xf numFmtId="0" fontId="32" fillId="0" borderId="22" xfId="0" applyFont="1" applyBorder="1" applyAlignment="1">
      <alignment horizontal="center" vertical="center"/>
    </xf>
    <xf numFmtId="0" fontId="30" fillId="0" borderId="22" xfId="0" applyFont="1" applyFill="1" applyBorder="1" applyAlignment="1">
      <alignment horizontal="center" vertical="center" textRotation="90" wrapText="1"/>
    </xf>
    <xf numFmtId="0" fontId="30" fillId="0" borderId="22" xfId="0" applyFont="1" applyFill="1" applyBorder="1" applyAlignment="1">
      <alignment horizontal="center" vertical="center" textRotation="90"/>
    </xf>
    <xf numFmtId="0" fontId="30" fillId="12" borderId="22" xfId="0" applyFont="1" applyFill="1" applyBorder="1" applyAlignment="1">
      <alignment vertical="center" wrapText="1"/>
    </xf>
    <xf numFmtId="0" fontId="30" fillId="13" borderId="22" xfId="0" applyFont="1" applyFill="1" applyBorder="1" applyAlignment="1">
      <alignment vertical="center" wrapText="1"/>
    </xf>
    <xf numFmtId="0" fontId="32" fillId="0" borderId="22" xfId="0" applyFont="1" applyFill="1" applyBorder="1"/>
    <xf numFmtId="0" fontId="32" fillId="0" borderId="22" xfId="0" applyFont="1" applyFill="1" applyBorder="1" applyAlignment="1">
      <alignment horizontal="center" vertical="center"/>
    </xf>
    <xf numFmtId="0" fontId="32" fillId="0" borderId="22" xfId="0" applyFont="1" applyFill="1" applyBorder="1" applyAlignment="1">
      <alignment horizontal="justify" vertical="center" wrapText="1"/>
    </xf>
    <xf numFmtId="9" fontId="32" fillId="0" borderId="22" xfId="0" applyNumberFormat="1" applyFont="1" applyFill="1" applyBorder="1" applyAlignment="1">
      <alignment horizontal="center" vertical="center"/>
    </xf>
    <xf numFmtId="0" fontId="32" fillId="0" borderId="22" xfId="0" applyFont="1" applyFill="1" applyBorder="1" applyAlignment="1">
      <alignment horizontal="justify" wrapText="1"/>
    </xf>
    <xf numFmtId="0" fontId="30" fillId="11" borderId="22" xfId="0" applyFont="1" applyFill="1" applyBorder="1" applyAlignment="1">
      <alignment vertical="center"/>
    </xf>
    <xf numFmtId="0" fontId="32" fillId="0" borderId="22" xfId="0" applyFont="1" applyFill="1" applyBorder="1" applyAlignment="1">
      <alignment horizontal="center" vertical="center" wrapText="1"/>
    </xf>
    <xf numFmtId="0" fontId="30" fillId="11" borderId="22" xfId="0" applyFont="1" applyFill="1" applyBorder="1" applyAlignment="1">
      <alignment horizontal="center" vertical="center" wrapText="1"/>
    </xf>
    <xf numFmtId="0" fontId="30" fillId="0" borderId="22" xfId="0" applyFont="1" applyFill="1" applyBorder="1" applyAlignment="1">
      <alignment horizontal="center" vertical="center"/>
    </xf>
    <xf numFmtId="0" fontId="30" fillId="13" borderId="22" xfId="0" applyFont="1" applyFill="1" applyBorder="1" applyAlignment="1">
      <alignment horizontal="center" vertical="center" wrapText="1"/>
    </xf>
    <xf numFmtId="0" fontId="34" fillId="0" borderId="22" xfId="0" applyFont="1" applyBorder="1" applyAlignment="1">
      <alignment horizontal="justify" vertical="center" wrapText="1"/>
    </xf>
    <xf numFmtId="9" fontId="32" fillId="0" borderId="22" xfId="0" applyNumberFormat="1" applyFont="1" applyFill="1" applyBorder="1" applyAlignment="1">
      <alignment horizontal="center" vertical="center" wrapText="1"/>
    </xf>
    <xf numFmtId="0" fontId="0" fillId="0" borderId="22" xfId="0" applyBorder="1" applyAlignment="1">
      <alignment vertical="center"/>
    </xf>
    <xf numFmtId="0" fontId="36" fillId="0" borderId="0" xfId="0" applyFont="1" applyAlignment="1">
      <alignment vertical="center"/>
    </xf>
    <xf numFmtId="0" fontId="12" fillId="6" borderId="11"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10" xfId="0" applyFont="1" applyFill="1" applyBorder="1" applyAlignment="1">
      <alignment horizontal="center" vertical="center" wrapText="1"/>
    </xf>
    <xf numFmtId="9" fontId="5"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24" fillId="0" borderId="6" xfId="5" applyFont="1" applyBorder="1" applyAlignment="1">
      <alignment horizontal="center" vertical="center" wrapText="1"/>
    </xf>
    <xf numFmtId="0" fontId="9" fillId="0" borderId="12" xfId="0" applyFont="1" applyBorder="1" applyAlignment="1">
      <alignment horizontal="center" vertical="center" wrapText="1"/>
    </xf>
    <xf numFmtId="0" fontId="5" fillId="0" borderId="6" xfId="0" applyFont="1" applyFill="1" applyBorder="1" applyAlignment="1">
      <alignment vertical="center" wrapText="1"/>
    </xf>
    <xf numFmtId="0" fontId="5" fillId="0" borderId="12" xfId="0" applyFont="1" applyFill="1" applyBorder="1" applyAlignment="1">
      <alignment vertical="center" wrapText="1"/>
    </xf>
    <xf numFmtId="9" fontId="5" fillId="0" borderId="6" xfId="0" applyNumberFormat="1" applyFont="1" applyBorder="1" applyAlignment="1">
      <alignment horizontal="center" vertical="center" wrapText="1"/>
    </xf>
    <xf numFmtId="9" fontId="5" fillId="0" borderId="12" xfId="0" applyNumberFormat="1" applyFont="1" applyBorder="1" applyAlignment="1">
      <alignment horizontal="center" vertical="center" wrapText="1"/>
    </xf>
    <xf numFmtId="0" fontId="13" fillId="6"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5" fillId="0" borderId="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2" fillId="6" borderId="11" xfId="0" applyFont="1" applyFill="1" applyBorder="1" applyAlignment="1">
      <alignment horizontal="center" vertical="center"/>
    </xf>
    <xf numFmtId="0" fontId="12" fillId="6" borderId="0"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10" xfId="0" applyFont="1" applyFill="1" applyBorder="1" applyAlignment="1">
      <alignment horizontal="center" vertical="center"/>
    </xf>
    <xf numFmtId="0" fontId="6" fillId="6" borderId="9" xfId="0" applyFont="1" applyFill="1" applyBorder="1" applyAlignment="1">
      <alignment horizontal="center" vertical="center"/>
    </xf>
    <xf numFmtId="0" fontId="6" fillId="4" borderId="9" xfId="0" applyFont="1" applyFill="1" applyBorder="1" applyAlignment="1">
      <alignment horizontal="justify" vertical="center" wrapText="1"/>
    </xf>
    <xf numFmtId="14" fontId="6" fillId="6" borderId="9"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15" fillId="0" borderId="9"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4" fillId="7" borderId="9" xfId="0" applyFont="1" applyFill="1" applyBorder="1" applyAlignment="1">
      <alignment horizontal="center" vertical="center"/>
    </xf>
    <xf numFmtId="0" fontId="14" fillId="7" borderId="9" xfId="0" applyFont="1" applyFill="1" applyBorder="1" applyAlignment="1">
      <alignment horizontal="center" vertical="center" wrapText="1"/>
    </xf>
    <xf numFmtId="0" fontId="14" fillId="8" borderId="9" xfId="0" applyFont="1" applyFill="1" applyBorder="1" applyAlignment="1">
      <alignment horizontal="left" vertical="center" wrapText="1"/>
    </xf>
    <xf numFmtId="0" fontId="19" fillId="6" borderId="3" xfId="0" applyFont="1" applyFill="1" applyBorder="1" applyAlignment="1">
      <alignment horizontal="center" vertical="center"/>
    </xf>
    <xf numFmtId="0" fontId="19" fillId="6" borderId="10" xfId="0" applyFont="1" applyFill="1" applyBorder="1" applyAlignment="1">
      <alignment horizontal="center" vertical="center"/>
    </xf>
    <xf numFmtId="0" fontId="15" fillId="8" borderId="1"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9" xfId="0" applyFont="1" applyFill="1" applyBorder="1" applyAlignment="1">
      <alignment horizontal="justify" vertical="center" wrapText="1"/>
    </xf>
    <xf numFmtId="0" fontId="15" fillId="8" borderId="1" xfId="0" applyFont="1" applyFill="1" applyBorder="1" applyAlignment="1">
      <alignment horizontal="justify" vertical="center" wrapText="1"/>
    </xf>
    <xf numFmtId="0" fontId="15" fillId="8" borderId="2" xfId="0" applyFont="1" applyFill="1" applyBorder="1" applyAlignment="1">
      <alignment horizontal="justify" vertical="center" wrapText="1"/>
    </xf>
    <xf numFmtId="0" fontId="14" fillId="8" borderId="6"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9" fontId="5" fillId="0" borderId="25" xfId="0" applyNumberFormat="1" applyFont="1" applyFill="1" applyBorder="1" applyAlignment="1">
      <alignment horizontal="center" vertical="center"/>
    </xf>
    <xf numFmtId="0" fontId="5" fillId="0" borderId="41" xfId="0" applyFont="1" applyFill="1" applyBorder="1" applyAlignment="1">
      <alignment horizontal="center" vertical="center"/>
    </xf>
    <xf numFmtId="0" fontId="5" fillId="0" borderId="25"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26" xfId="0" applyFont="1" applyFill="1" applyBorder="1" applyAlignment="1">
      <alignment horizontal="center" vertical="center" wrapText="1"/>
    </xf>
    <xf numFmtId="9" fontId="8" fillId="0" borderId="25" xfId="0" applyNumberFormat="1" applyFont="1" applyFill="1" applyBorder="1" applyAlignment="1">
      <alignment horizontal="center" vertical="center"/>
    </xf>
    <xf numFmtId="0" fontId="8" fillId="0" borderId="26"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7" xfId="0" applyFont="1" applyFill="1" applyBorder="1" applyAlignment="1">
      <alignment horizontal="center" vertical="center"/>
    </xf>
    <xf numFmtId="9" fontId="5" fillId="0" borderId="27" xfId="0" applyNumberFormat="1"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2" xfId="0" applyFont="1" applyBorder="1" applyAlignment="1">
      <alignment horizontal="center" vertical="center" wrapText="1"/>
    </xf>
    <xf numFmtId="0" fontId="6" fillId="9" borderId="7" xfId="0" applyFont="1" applyFill="1" applyBorder="1" applyAlignment="1">
      <alignment horizontal="center" vertical="center"/>
    </xf>
    <xf numFmtId="0" fontId="6" fillId="9" borderId="24" xfId="0" applyFont="1" applyFill="1" applyBorder="1" applyAlignment="1">
      <alignment horizontal="center" vertical="center"/>
    </xf>
    <xf numFmtId="0" fontId="6" fillId="9" borderId="8" xfId="0" applyFont="1" applyFill="1" applyBorder="1" applyAlignment="1">
      <alignment horizontal="center" vertical="center"/>
    </xf>
    <xf numFmtId="9" fontId="5" fillId="0" borderId="25" xfId="3" applyFont="1" applyFill="1" applyBorder="1" applyAlignment="1">
      <alignment horizontal="center" vertical="center"/>
    </xf>
    <xf numFmtId="9" fontId="5" fillId="0" borderId="27" xfId="3" applyFont="1" applyFill="1" applyBorder="1" applyAlignment="1">
      <alignment horizontal="center" vertical="center"/>
    </xf>
    <xf numFmtId="9" fontId="5" fillId="0" borderId="26" xfId="3" applyFont="1" applyFill="1" applyBorder="1" applyAlignment="1">
      <alignment horizontal="center" vertical="center"/>
    </xf>
    <xf numFmtId="14" fontId="5" fillId="0" borderId="38" xfId="0" applyNumberFormat="1" applyFont="1" applyFill="1" applyBorder="1" applyAlignment="1">
      <alignment horizontal="center" vertical="center" wrapText="1"/>
    </xf>
    <xf numFmtId="14" fontId="5" fillId="0" borderId="39" xfId="0" applyNumberFormat="1" applyFont="1" applyFill="1" applyBorder="1" applyAlignment="1">
      <alignment horizontal="center" vertical="center" wrapText="1"/>
    </xf>
    <xf numFmtId="14" fontId="5" fillId="0" borderId="40" xfId="0" applyNumberFormat="1" applyFont="1" applyFill="1" applyBorder="1" applyAlignment="1">
      <alignment horizontal="center" vertical="center" wrapText="1"/>
    </xf>
    <xf numFmtId="9" fontId="5" fillId="0" borderId="25" xfId="3" applyFont="1" applyFill="1" applyBorder="1" applyAlignment="1">
      <alignment horizontal="center" vertical="center" wrapText="1"/>
    </xf>
    <xf numFmtId="9" fontId="5" fillId="0" borderId="27" xfId="3" applyFont="1" applyFill="1" applyBorder="1" applyAlignment="1">
      <alignment horizontal="center" vertical="center" wrapText="1"/>
    </xf>
    <xf numFmtId="9" fontId="5" fillId="0" borderId="41" xfId="3" applyFont="1" applyFill="1" applyBorder="1" applyAlignment="1">
      <alignment horizontal="center" vertical="center" wrapText="1"/>
    </xf>
    <xf numFmtId="14" fontId="5" fillId="0" borderId="42" xfId="0" applyNumberFormat="1" applyFont="1" applyFill="1" applyBorder="1" applyAlignment="1">
      <alignment horizontal="center" vertical="center" wrapText="1"/>
    </xf>
    <xf numFmtId="0" fontId="17" fillId="9" borderId="7"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18" fillId="0" borderId="18" xfId="0" applyFont="1" applyBorder="1" applyAlignment="1">
      <alignment horizontal="justify" vertical="center" wrapText="1"/>
    </xf>
    <xf numFmtId="0" fontId="18" fillId="0" borderId="19" xfId="0" applyFont="1" applyBorder="1" applyAlignment="1">
      <alignment horizontal="justify" vertical="center" wrapText="1"/>
    </xf>
    <xf numFmtId="0" fontId="17" fillId="9" borderId="6" xfId="0" applyFont="1" applyFill="1" applyBorder="1" applyAlignment="1">
      <alignment horizontal="center" vertical="center" wrapText="1"/>
    </xf>
    <xf numFmtId="0" fontId="17" fillId="9" borderId="12" xfId="0" applyFont="1" applyFill="1" applyBorder="1" applyAlignment="1">
      <alignment horizontal="center" vertical="center" wrapText="1"/>
    </xf>
    <xf numFmtId="0" fontId="18" fillId="0" borderId="34" xfId="0" applyFont="1" applyBorder="1" applyAlignment="1">
      <alignment horizontal="justify" vertical="center" wrapText="1"/>
    </xf>
    <xf numFmtId="0" fontId="18" fillId="0" borderId="35" xfId="0" applyFont="1" applyBorder="1" applyAlignment="1">
      <alignment horizontal="justify"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2" xfId="0" applyFont="1" applyBorder="1" applyAlignment="1">
      <alignment horizontal="center" vertical="center" wrapText="1"/>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41" xfId="0" applyFont="1" applyBorder="1" applyAlignment="1">
      <alignment horizontal="center" vertical="center"/>
    </xf>
    <xf numFmtId="0" fontId="16" fillId="0" borderId="44" xfId="5" applyFont="1" applyBorder="1" applyAlignment="1">
      <alignment horizontal="center" vertical="center" wrapText="1"/>
    </xf>
    <xf numFmtId="9" fontId="8" fillId="0" borderId="43" xfId="0" applyNumberFormat="1" applyFont="1" applyBorder="1" applyAlignment="1">
      <alignment horizontal="center" vertical="center"/>
    </xf>
    <xf numFmtId="0" fontId="8" fillId="0" borderId="27" xfId="0" applyFont="1" applyBorder="1" applyAlignment="1">
      <alignment horizontal="center" vertical="center"/>
    </xf>
    <xf numFmtId="0" fontId="8" fillId="0" borderId="41" xfId="0" applyFont="1" applyBorder="1" applyAlignment="1">
      <alignment horizontal="center" vertical="center"/>
    </xf>
    <xf numFmtId="0" fontId="8" fillId="0" borderId="43" xfId="0" applyFont="1" applyBorder="1" applyAlignment="1">
      <alignment horizontal="center" vertical="center"/>
    </xf>
    <xf numFmtId="0" fontId="5" fillId="0" borderId="25" xfId="0" applyFont="1" applyBorder="1" applyAlignment="1">
      <alignment horizontal="center" vertical="center" wrapText="1"/>
    </xf>
    <xf numFmtId="0" fontId="5" fillId="0" borderId="27"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41" xfId="0" applyFont="1" applyBorder="1" applyAlignment="1">
      <alignment horizontal="center" vertical="center" wrapText="1"/>
    </xf>
    <xf numFmtId="9" fontId="8" fillId="0" borderId="25" xfId="0" applyNumberFormat="1" applyFont="1" applyBorder="1" applyAlignment="1">
      <alignment horizontal="center" vertical="center"/>
    </xf>
    <xf numFmtId="0" fontId="8" fillId="0" borderId="26" xfId="0" applyFont="1" applyBorder="1" applyAlignment="1">
      <alignment horizontal="center" vertical="center"/>
    </xf>
    <xf numFmtId="9" fontId="5" fillId="0" borderId="25" xfId="0" applyNumberFormat="1" applyFont="1" applyBorder="1" applyAlignment="1">
      <alignment horizontal="center" vertical="center"/>
    </xf>
    <xf numFmtId="9" fontId="5" fillId="0" borderId="27" xfId="0" applyNumberFormat="1" applyFont="1" applyBorder="1" applyAlignment="1">
      <alignment horizontal="center" vertical="center"/>
    </xf>
    <xf numFmtId="9" fontId="5" fillId="0" borderId="43" xfId="3" applyFont="1" applyBorder="1" applyAlignment="1">
      <alignment horizontal="center" vertical="center"/>
    </xf>
    <xf numFmtId="9" fontId="5" fillId="0" borderId="27" xfId="3" applyFont="1" applyBorder="1" applyAlignment="1">
      <alignment horizontal="center" vertical="center"/>
    </xf>
    <xf numFmtId="9" fontId="5" fillId="0" borderId="41" xfId="3" applyFont="1" applyBorder="1" applyAlignment="1">
      <alignment horizontal="center" vertical="center"/>
    </xf>
    <xf numFmtId="14" fontId="5" fillId="0" borderId="45" xfId="0" applyNumberFormat="1" applyFont="1" applyFill="1" applyBorder="1" applyAlignment="1">
      <alignment horizontal="center" vertical="center" wrapText="1"/>
    </xf>
    <xf numFmtId="14" fontId="5" fillId="0" borderId="47" xfId="0" applyNumberFormat="1" applyFont="1" applyFill="1" applyBorder="1" applyAlignment="1">
      <alignment horizontal="center" vertical="center" wrapText="1"/>
    </xf>
    <xf numFmtId="14" fontId="5" fillId="0" borderId="48" xfId="0" applyNumberFormat="1" applyFont="1" applyFill="1" applyBorder="1" applyAlignment="1">
      <alignment horizontal="center" vertical="center" wrapText="1"/>
    </xf>
    <xf numFmtId="0" fontId="18" fillId="8" borderId="6" xfId="0" applyFont="1" applyFill="1" applyBorder="1" applyAlignment="1">
      <alignment horizontal="center" vertical="center" wrapText="1"/>
    </xf>
    <xf numFmtId="0" fontId="18" fillId="8" borderId="12" xfId="0" applyFont="1" applyFill="1" applyBorder="1" applyAlignment="1">
      <alignment horizontal="center" vertical="center" wrapText="1"/>
    </xf>
    <xf numFmtId="0" fontId="17" fillId="9" borderId="8"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4" xfId="0" applyFont="1" applyBorder="1" applyAlignment="1">
      <alignment vertical="center" wrapText="1"/>
    </xf>
    <xf numFmtId="0" fontId="18" fillId="0" borderId="12" xfId="0" applyFont="1" applyBorder="1" applyAlignment="1">
      <alignment vertical="center" wrapText="1"/>
    </xf>
    <xf numFmtId="0" fontId="18" fillId="0" borderId="4" xfId="0" applyFont="1" applyBorder="1" applyAlignment="1">
      <alignment horizontal="justify" vertical="center" wrapText="1"/>
    </xf>
    <xf numFmtId="0" fontId="18" fillId="0" borderId="12" xfId="0" applyFont="1" applyBorder="1" applyAlignment="1">
      <alignment horizontal="justify" vertical="center" wrapText="1"/>
    </xf>
    <xf numFmtId="0" fontId="18" fillId="8" borderId="6" xfId="0" applyFont="1" applyFill="1" applyBorder="1" applyAlignment="1">
      <alignment horizontal="justify" vertical="center" wrapText="1"/>
    </xf>
    <xf numFmtId="0" fontId="18" fillId="8" borderId="12" xfId="0" applyFont="1" applyFill="1" applyBorder="1" applyAlignment="1">
      <alignment horizontal="justify" vertical="center" wrapText="1"/>
    </xf>
    <xf numFmtId="0" fontId="18" fillId="0" borderId="6" xfId="0" applyFont="1" applyBorder="1" applyAlignment="1">
      <alignment horizontal="justify" vertical="center" wrapText="1"/>
    </xf>
    <xf numFmtId="0" fontId="18" fillId="0" borderId="6" xfId="0" applyFont="1" applyBorder="1" applyAlignment="1">
      <alignment vertical="center" wrapText="1"/>
    </xf>
    <xf numFmtId="0" fontId="18" fillId="0" borderId="6" xfId="0" applyFont="1" applyBorder="1" applyAlignment="1">
      <alignment horizontal="center" vertical="center"/>
    </xf>
    <xf numFmtId="0" fontId="18" fillId="0" borderId="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vertical="center" wrapText="1"/>
    </xf>
    <xf numFmtId="0" fontId="18" fillId="0" borderId="20" xfId="0" applyFont="1" applyBorder="1" applyAlignment="1">
      <alignment horizontal="justify" vertical="center" wrapText="1"/>
    </xf>
    <xf numFmtId="0" fontId="18" fillId="0" borderId="21" xfId="0" applyFont="1" applyBorder="1" applyAlignment="1">
      <alignment horizontal="justify" vertical="center" wrapText="1"/>
    </xf>
    <xf numFmtId="0" fontId="9" fillId="0" borderId="45" xfId="5" applyFont="1" applyBorder="1" applyAlignment="1">
      <alignment horizontal="center" vertical="center" wrapText="1"/>
    </xf>
    <xf numFmtId="0" fontId="9" fillId="0" borderId="47" xfId="5" applyFont="1" applyBorder="1" applyAlignment="1">
      <alignment horizontal="center" vertical="center" wrapText="1"/>
    </xf>
    <xf numFmtId="0" fontId="9" fillId="0" borderId="46" xfId="5" applyFont="1" applyBorder="1" applyAlignment="1">
      <alignment horizontal="center" vertical="center" wrapText="1"/>
    </xf>
    <xf numFmtId="9" fontId="5" fillId="0" borderId="25" xfId="3" applyFont="1" applyBorder="1" applyAlignment="1">
      <alignment horizontal="center" vertical="center"/>
    </xf>
    <xf numFmtId="9" fontId="5" fillId="0" borderId="26" xfId="3" applyFont="1" applyBorder="1" applyAlignment="1">
      <alignment horizontal="center" vertical="center"/>
    </xf>
    <xf numFmtId="14" fontId="5" fillId="0" borderId="38" xfId="0" applyNumberFormat="1" applyFont="1" applyBorder="1" applyAlignment="1">
      <alignment horizontal="center" vertical="center" wrapText="1"/>
    </xf>
    <xf numFmtId="14" fontId="5" fillId="0" borderId="39" xfId="0" applyNumberFormat="1" applyFont="1" applyBorder="1" applyAlignment="1">
      <alignment horizontal="center" vertical="center" wrapText="1"/>
    </xf>
    <xf numFmtId="14" fontId="5" fillId="0" borderId="40" xfId="0" applyNumberFormat="1" applyFont="1" applyBorder="1" applyAlignment="1">
      <alignment horizontal="center" vertical="center" wrapText="1"/>
    </xf>
    <xf numFmtId="0" fontId="8" fillId="0" borderId="43"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41" xfId="0" applyFont="1" applyFill="1" applyBorder="1" applyAlignment="1">
      <alignment horizontal="center" vertical="center"/>
    </xf>
    <xf numFmtId="9" fontId="8" fillId="0" borderId="43" xfId="0" applyNumberFormat="1" applyFont="1" applyFill="1" applyBorder="1" applyAlignment="1">
      <alignment horizontal="center" vertical="center"/>
    </xf>
    <xf numFmtId="0" fontId="16" fillId="0" borderId="44" xfId="5"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42" xfId="0" applyFont="1" applyFill="1" applyBorder="1" applyAlignment="1">
      <alignment horizontal="center" vertical="center" wrapText="1"/>
    </xf>
    <xf numFmtId="14" fontId="5" fillId="0" borderId="45" xfId="0" applyNumberFormat="1" applyFont="1" applyFill="1" applyBorder="1" applyAlignment="1">
      <alignment horizontal="justify" vertical="center" wrapText="1"/>
    </xf>
    <xf numFmtId="14" fontId="5" fillId="0" borderId="47" xfId="0" applyNumberFormat="1" applyFont="1" applyFill="1" applyBorder="1" applyAlignment="1">
      <alignment horizontal="justify" vertical="center" wrapText="1"/>
    </xf>
    <xf numFmtId="14" fontId="5" fillId="0" borderId="48" xfId="0" applyNumberFormat="1" applyFont="1" applyFill="1" applyBorder="1" applyAlignment="1">
      <alignment horizontal="justify" vertical="center" wrapText="1"/>
    </xf>
    <xf numFmtId="0" fontId="9" fillId="0" borderId="45" xfId="5" applyFont="1" applyFill="1" applyBorder="1" applyAlignment="1">
      <alignment horizontal="center" vertical="center" wrapText="1"/>
    </xf>
    <xf numFmtId="0" fontId="9" fillId="0" borderId="47" xfId="5" applyFont="1" applyFill="1" applyBorder="1" applyAlignment="1">
      <alignment horizontal="center" vertical="center" wrapText="1"/>
    </xf>
    <xf numFmtId="0" fontId="9" fillId="0" borderId="46" xfId="5" applyFont="1" applyFill="1" applyBorder="1" applyAlignment="1">
      <alignment horizontal="center" vertical="center" wrapText="1"/>
    </xf>
    <xf numFmtId="0" fontId="8" fillId="0" borderId="25" xfId="0" applyFont="1" applyBorder="1" applyAlignment="1">
      <alignment horizontal="center" vertical="center"/>
    </xf>
    <xf numFmtId="0" fontId="5" fillId="0" borderId="26" xfId="0" applyFont="1" applyBorder="1" applyAlignment="1">
      <alignment horizontal="center" vertical="center" wrapText="1"/>
    </xf>
    <xf numFmtId="0" fontId="17" fillId="9" borderId="11" xfId="0" applyFont="1" applyFill="1" applyBorder="1" applyAlignment="1">
      <alignment horizontal="center" vertical="center" wrapText="1"/>
    </xf>
    <xf numFmtId="0" fontId="17" fillId="9" borderId="0"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8" fillId="0" borderId="25" xfId="0" applyFont="1" applyFill="1" applyBorder="1" applyAlignment="1">
      <alignment horizontal="center" vertical="center"/>
    </xf>
    <xf numFmtId="14" fontId="5" fillId="0" borderId="46" xfId="0" applyNumberFormat="1" applyFont="1" applyFill="1" applyBorder="1" applyAlignment="1">
      <alignment horizontal="center" vertical="center" wrapText="1"/>
    </xf>
    <xf numFmtId="0" fontId="5" fillId="0" borderId="49" xfId="0" applyFont="1" applyFill="1" applyBorder="1" applyAlignment="1">
      <alignment horizontal="justify" vertical="center" wrapText="1"/>
    </xf>
    <xf numFmtId="0" fontId="5" fillId="0" borderId="47" xfId="0" applyFont="1" applyFill="1" applyBorder="1" applyAlignment="1">
      <alignment horizontal="justify" vertical="center"/>
    </xf>
    <xf numFmtId="0" fontId="5" fillId="0" borderId="48" xfId="0" applyFont="1" applyFill="1" applyBorder="1" applyAlignment="1">
      <alignment horizontal="justify" vertical="center"/>
    </xf>
    <xf numFmtId="0" fontId="5" fillId="0" borderId="49"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49"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9" fontId="5" fillId="0" borderId="43" xfId="3" applyFont="1" applyFill="1" applyBorder="1" applyAlignment="1">
      <alignment horizontal="center" vertical="center"/>
    </xf>
    <xf numFmtId="9" fontId="5" fillId="0" borderId="41" xfId="3" applyFont="1" applyFill="1" applyBorder="1" applyAlignment="1">
      <alignment horizontal="center" vertical="center"/>
    </xf>
    <xf numFmtId="0" fontId="5" fillId="0" borderId="44" xfId="0" applyFont="1" applyFill="1" applyBorder="1" applyAlignment="1">
      <alignment horizontal="center" vertical="center" wrapText="1"/>
    </xf>
    <xf numFmtId="0" fontId="5" fillId="0" borderId="25" xfId="0" applyFont="1" applyFill="1" applyBorder="1" applyAlignment="1">
      <alignment horizontal="justify" vertical="center" wrapText="1"/>
    </xf>
    <xf numFmtId="0" fontId="5" fillId="0" borderId="27" xfId="0" applyFont="1" applyFill="1" applyBorder="1" applyAlignment="1">
      <alignment horizontal="justify" vertical="center"/>
    </xf>
    <xf numFmtId="0" fontId="5" fillId="0" borderId="41" xfId="0" applyFont="1" applyFill="1" applyBorder="1" applyAlignment="1">
      <alignment horizontal="justify" vertical="center"/>
    </xf>
    <xf numFmtId="0" fontId="5" fillId="0" borderId="43" xfId="0" applyFont="1" applyFill="1" applyBorder="1" applyAlignment="1">
      <alignment horizontal="justify" vertical="center" wrapText="1"/>
    </xf>
    <xf numFmtId="9" fontId="5" fillId="0" borderId="43" xfId="0" applyNumberFormat="1" applyFont="1" applyFill="1" applyBorder="1" applyAlignment="1">
      <alignment horizontal="center" vertical="center"/>
    </xf>
    <xf numFmtId="0" fontId="5" fillId="0" borderId="44" xfId="5" applyFont="1" applyFill="1" applyBorder="1" applyAlignment="1">
      <alignment horizontal="center" vertical="center" wrapText="1"/>
    </xf>
    <xf numFmtId="0" fontId="5" fillId="0" borderId="27" xfId="0" applyFont="1" applyFill="1" applyBorder="1" applyAlignment="1">
      <alignment horizontal="justify" vertical="center" wrapText="1"/>
    </xf>
    <xf numFmtId="0" fontId="5" fillId="0" borderId="26" xfId="0" applyFont="1" applyFill="1" applyBorder="1" applyAlignment="1">
      <alignment horizontal="justify" vertical="center" wrapText="1"/>
    </xf>
    <xf numFmtId="0" fontId="5" fillId="0" borderId="26" xfId="0" applyFont="1" applyFill="1" applyBorder="1" applyAlignment="1">
      <alignment horizontal="center" vertical="center"/>
    </xf>
    <xf numFmtId="0" fontId="5" fillId="0" borderId="43" xfId="0" applyFont="1" applyFill="1" applyBorder="1" applyAlignment="1">
      <alignment horizontal="center" vertical="center" wrapText="1"/>
    </xf>
    <xf numFmtId="0" fontId="27" fillId="0" borderId="0" xfId="0" applyFont="1" applyFill="1" applyBorder="1" applyAlignment="1">
      <alignment vertical="center"/>
    </xf>
    <xf numFmtId="0" fontId="28" fillId="0" borderId="24"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0" fillId="0" borderId="22" xfId="0" applyFont="1" applyFill="1" applyBorder="1" applyAlignment="1">
      <alignment horizontal="center" vertical="center"/>
    </xf>
    <xf numFmtId="0" fontId="30" fillId="0" borderId="52" xfId="0" applyFont="1" applyFill="1" applyBorder="1" applyAlignment="1">
      <alignment horizontal="center" vertical="center" wrapText="1"/>
    </xf>
    <xf numFmtId="0" fontId="30" fillId="0" borderId="53" xfId="0" applyFont="1" applyFill="1" applyBorder="1" applyAlignment="1">
      <alignment horizontal="center" vertical="center" wrapText="1"/>
    </xf>
    <xf numFmtId="0" fontId="28" fillId="10" borderId="22" xfId="0" applyFont="1" applyFill="1" applyBorder="1" applyAlignment="1">
      <alignment horizontal="center" vertical="center" wrapText="1"/>
    </xf>
    <xf numFmtId="0" fontId="31" fillId="6" borderId="22"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0" fillId="11" borderId="26" xfId="0" applyFont="1" applyFill="1" applyBorder="1" applyAlignment="1">
      <alignment horizontal="center" vertical="center" wrapText="1"/>
    </xf>
    <xf numFmtId="0" fontId="30" fillId="0" borderId="25" xfId="0" applyFont="1" applyFill="1" applyBorder="1" applyAlignment="1">
      <alignment horizontal="center" vertical="center" wrapText="1"/>
    </xf>
    <xf numFmtId="0" fontId="30" fillId="0" borderId="26" xfId="0" applyFont="1" applyFill="1" applyBorder="1" applyAlignment="1">
      <alignment horizontal="center" vertical="center" wrapText="1"/>
    </xf>
    <xf numFmtId="0" fontId="30" fillId="0" borderId="25" xfId="0" applyFont="1" applyFill="1" applyBorder="1" applyAlignment="1">
      <alignment horizontal="center" vertical="center" textRotation="90" wrapText="1"/>
    </xf>
    <xf numFmtId="0" fontId="30" fillId="0" borderId="26" xfId="0" applyFont="1" applyFill="1" applyBorder="1" applyAlignment="1">
      <alignment horizontal="center" vertical="center" textRotation="90" wrapText="1"/>
    </xf>
    <xf numFmtId="0" fontId="28" fillId="10" borderId="22" xfId="0" applyFont="1" applyFill="1" applyBorder="1" applyAlignment="1">
      <alignment horizontal="center" vertical="center" textRotation="90"/>
    </xf>
    <xf numFmtId="0" fontId="28" fillId="10" borderId="25" xfId="0" applyFont="1" applyFill="1" applyBorder="1" applyAlignment="1">
      <alignment horizontal="center" vertical="center" wrapText="1"/>
    </xf>
    <xf numFmtId="0" fontId="28" fillId="10" borderId="26" xfId="0" applyFont="1" applyFill="1" applyBorder="1" applyAlignment="1">
      <alignment horizontal="center" vertical="center" wrapText="1"/>
    </xf>
    <xf numFmtId="0" fontId="32" fillId="0" borderId="25" xfId="0" applyFont="1" applyBorder="1" applyAlignment="1">
      <alignment horizontal="center" vertical="center"/>
    </xf>
    <xf numFmtId="0" fontId="32" fillId="0" borderId="26" xfId="0" applyFont="1" applyBorder="1" applyAlignment="1">
      <alignment horizontal="center" vertical="center"/>
    </xf>
    <xf numFmtId="0" fontId="32" fillId="0" borderId="25" xfId="0" applyFont="1" applyBorder="1" applyAlignment="1">
      <alignment horizontal="center"/>
    </xf>
    <xf numFmtId="0" fontId="32" fillId="0" borderId="26" xfId="0" applyFont="1" applyBorder="1" applyAlignment="1">
      <alignment horizontal="center"/>
    </xf>
    <xf numFmtId="0" fontId="30" fillId="11" borderId="22"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30" fillId="13" borderId="25" xfId="0" applyFont="1" applyFill="1" applyBorder="1" applyAlignment="1">
      <alignment horizontal="center" vertical="center" wrapText="1"/>
    </xf>
    <xf numFmtId="0" fontId="30" fillId="13" borderId="26" xfId="0" applyFont="1" applyFill="1" applyBorder="1" applyAlignment="1">
      <alignment horizontal="center" vertical="center" wrapText="1"/>
    </xf>
    <xf numFmtId="0" fontId="30" fillId="12" borderId="25" xfId="0" applyFont="1" applyFill="1" applyBorder="1" applyAlignment="1">
      <alignment horizontal="center" vertical="center" wrapText="1"/>
    </xf>
    <xf numFmtId="0" fontId="30" fillId="12" borderId="26" xfId="0" applyFont="1" applyFill="1" applyBorder="1" applyAlignment="1">
      <alignment horizontal="center" vertical="center" wrapText="1"/>
    </xf>
    <xf numFmtId="0" fontId="30" fillId="11" borderId="22" xfId="0" applyFont="1" applyFill="1" applyBorder="1" applyAlignment="1">
      <alignment horizontal="center" vertical="center"/>
    </xf>
    <xf numFmtId="0" fontId="30" fillId="0" borderId="22" xfId="0" applyFont="1" applyFill="1" applyBorder="1" applyAlignment="1">
      <alignment vertical="center" wrapText="1"/>
    </xf>
    <xf numFmtId="0" fontId="30" fillId="0" borderId="22" xfId="0" applyFont="1" applyFill="1" applyBorder="1" applyAlignment="1">
      <alignment horizontal="center" vertical="center" textRotation="90" wrapText="1"/>
    </xf>
    <xf numFmtId="0" fontId="30" fillId="0" borderId="27" xfId="0" applyFont="1" applyFill="1" applyBorder="1" applyAlignment="1">
      <alignment horizontal="center" vertical="center" textRotation="90" wrapText="1"/>
    </xf>
    <xf numFmtId="0" fontId="33" fillId="0" borderId="25" xfId="0" applyFont="1" applyFill="1" applyBorder="1" applyAlignment="1">
      <alignment horizontal="center" vertical="center" wrapText="1"/>
    </xf>
    <xf numFmtId="0" fontId="33" fillId="0" borderId="27" xfId="0" applyFont="1" applyFill="1" applyBorder="1" applyAlignment="1">
      <alignment horizontal="center" vertical="center"/>
    </xf>
    <xf numFmtId="0" fontId="33" fillId="0" borderId="26" xfId="0" applyFont="1" applyFill="1" applyBorder="1" applyAlignment="1">
      <alignment horizontal="center" vertical="center"/>
    </xf>
    <xf numFmtId="9" fontId="32" fillId="0" borderId="25" xfId="0" applyNumberFormat="1" applyFont="1" applyFill="1" applyBorder="1" applyAlignment="1">
      <alignment horizontal="center" vertical="center"/>
    </xf>
    <xf numFmtId="0" fontId="32" fillId="0" borderId="27" xfId="0" applyFont="1" applyFill="1" applyBorder="1" applyAlignment="1">
      <alignment horizontal="center" vertical="center"/>
    </xf>
    <xf numFmtId="0" fontId="32" fillId="0" borderId="26" xfId="0" applyFont="1" applyFill="1" applyBorder="1" applyAlignment="1">
      <alignment horizontal="center" vertical="center"/>
    </xf>
    <xf numFmtId="0" fontId="32" fillId="0" borderId="25"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3" fillId="0" borderId="25" xfId="0" applyFont="1" applyBorder="1" applyAlignment="1">
      <alignment horizontal="center" wrapText="1"/>
    </xf>
    <xf numFmtId="0" fontId="33" fillId="0" borderId="27" xfId="0" applyFont="1" applyBorder="1" applyAlignment="1">
      <alignment horizontal="center"/>
    </xf>
    <xf numFmtId="0" fontId="33" fillId="0" borderId="26" xfId="0" applyFont="1" applyBorder="1" applyAlignment="1">
      <alignment horizontal="center"/>
    </xf>
    <xf numFmtId="9" fontId="32" fillId="0" borderId="25" xfId="0" applyNumberFormat="1" applyFont="1" applyBorder="1" applyAlignment="1">
      <alignment horizontal="center" vertical="center"/>
    </xf>
    <xf numFmtId="0" fontId="32" fillId="0" borderId="27" xfId="0" applyFont="1" applyBorder="1" applyAlignment="1">
      <alignment horizontal="center" vertical="center"/>
    </xf>
    <xf numFmtId="0" fontId="30" fillId="0" borderId="25" xfId="0" applyFont="1" applyFill="1" applyBorder="1" applyAlignment="1">
      <alignment horizontal="center" vertical="center" textRotation="90"/>
    </xf>
    <xf numFmtId="0" fontId="30" fillId="0" borderId="27" xfId="0" applyFont="1" applyFill="1" applyBorder="1" applyAlignment="1">
      <alignment horizontal="center" vertical="center" textRotation="90"/>
    </xf>
    <xf numFmtId="0" fontId="30" fillId="0" borderId="26" xfId="0" applyFont="1" applyFill="1" applyBorder="1" applyAlignment="1">
      <alignment horizontal="center" vertical="center" textRotation="90"/>
    </xf>
    <xf numFmtId="0" fontId="30" fillId="13" borderId="22" xfId="0" applyFont="1" applyFill="1" applyBorder="1" applyAlignment="1">
      <alignment horizontal="center" vertical="center" wrapText="1"/>
    </xf>
    <xf numFmtId="0" fontId="32" fillId="0" borderId="25" xfId="0" applyFont="1" applyFill="1" applyBorder="1" applyAlignment="1">
      <alignment horizontal="center" wrapText="1"/>
    </xf>
    <xf numFmtId="0" fontId="32" fillId="0" borderId="27" xfId="0" applyFont="1" applyFill="1" applyBorder="1" applyAlignment="1">
      <alignment horizontal="center"/>
    </xf>
    <xf numFmtId="0" fontId="32" fillId="0" borderId="26" xfId="0" applyFont="1" applyFill="1" applyBorder="1" applyAlignment="1">
      <alignment horizontal="center"/>
    </xf>
    <xf numFmtId="0" fontId="32" fillId="0" borderId="25" xfId="0" applyFont="1" applyFill="1" applyBorder="1" applyAlignment="1">
      <alignment horizontal="center" vertical="center"/>
    </xf>
    <xf numFmtId="0" fontId="30" fillId="12" borderId="22" xfId="0" applyFont="1" applyFill="1" applyBorder="1" applyAlignment="1">
      <alignment vertical="center" wrapText="1"/>
    </xf>
    <xf numFmtId="0" fontId="32" fillId="0" borderId="25" xfId="0" applyFont="1" applyBorder="1" applyAlignment="1">
      <alignment horizontal="center" wrapText="1"/>
    </xf>
    <xf numFmtId="0" fontId="32" fillId="0" borderId="27" xfId="0" applyFont="1" applyBorder="1" applyAlignment="1">
      <alignment horizontal="center"/>
    </xf>
    <xf numFmtId="0" fontId="30" fillId="13" borderId="27" xfId="0" applyFont="1" applyFill="1" applyBorder="1" applyAlignment="1">
      <alignment horizontal="center" vertical="center" wrapText="1"/>
    </xf>
    <xf numFmtId="0" fontId="32" fillId="0" borderId="25"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6" xfId="0" applyFont="1" applyBorder="1" applyAlignment="1">
      <alignment horizontal="center" vertical="center" wrapText="1"/>
    </xf>
    <xf numFmtId="0" fontId="28" fillId="0" borderId="51"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30" fillId="13" borderId="22" xfId="0" applyFont="1" applyFill="1" applyBorder="1" applyAlignment="1">
      <alignment vertical="center" wrapText="1"/>
    </xf>
  </cellXfs>
  <cellStyles count="7">
    <cellStyle name="Buena" xfId="1" builtinId="26"/>
    <cellStyle name="Hipervínculo" xfId="5" builtinId="8"/>
    <cellStyle name="Incorrecto" xfId="2" builtinId="27"/>
    <cellStyle name="Millares" xfId="6" builtinId="3"/>
    <cellStyle name="Neutral" xfId="4" builtinId="28"/>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mara.gov.co/index.php/plan-anticorrupcion-y-de-atencion-al-ciudadan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www.camara.gov.co/camara/visor?doc=/sites/default/files/2019-01/PRESUPUESTO%20DE%20PROYECTOS%20DE%20INVERSI%C3%93N%20VIGENCIA%202019.xlsx" TargetMode="External"/><Relationship Id="rId3" Type="http://schemas.openxmlformats.org/officeDocument/2006/relationships/hyperlink" Target="http://www.camara.gov.co/camara/visor?doc=/sites/default/files/2019-01/PAA%20INICIAL%202019.xls" TargetMode="External"/><Relationship Id="rId7" Type="http://schemas.openxmlformats.org/officeDocument/2006/relationships/hyperlink" Target="http://www.camara.gov.co/representantes" TargetMode="External"/><Relationship Id="rId12" Type="http://schemas.openxmlformats.org/officeDocument/2006/relationships/printerSettings" Target="../printerSettings/printerSettings4.bin"/><Relationship Id="rId2" Type="http://schemas.openxmlformats.org/officeDocument/2006/relationships/hyperlink" Target="mailto:notificacionesjudiciales@camara.gov.co" TargetMode="External"/><Relationship Id="rId1" Type="http://schemas.openxmlformats.org/officeDocument/2006/relationships/hyperlink" Target="mailto:notificacionesjudiciales@camara.gov.co" TargetMode="External"/><Relationship Id="rId6" Type="http://schemas.openxmlformats.org/officeDocument/2006/relationships/hyperlink" Target="http://www.camara.gov.co/ejecucion-presupuestal" TargetMode="External"/><Relationship Id="rId11" Type="http://schemas.openxmlformats.org/officeDocument/2006/relationships/hyperlink" Target="http://www.camara.gov.co/indicadores-de-gestion-2018" TargetMode="External"/><Relationship Id="rId5" Type="http://schemas.openxmlformats.org/officeDocument/2006/relationships/hyperlink" Target="http://www.camara.gov.co/camara/visor?doc=/sites/default/files/2019-02/Plan%20Anticorrupci%C3%B3n%20y%20Atenci%C3%B3n%20al%20Ciudadano%202019_.docx" TargetMode="External"/><Relationship Id="rId10" Type="http://schemas.openxmlformats.org/officeDocument/2006/relationships/hyperlink" Target="http://www.camara.gov.co/camara/visor?doc=/sites/default/files/2019-05/2.INFORME%20SOLICITUDES%20DE%20INFORMACION%20I%20TRIMESTRE%202019.xlsx" TargetMode="External"/><Relationship Id="rId4" Type="http://schemas.openxmlformats.org/officeDocument/2006/relationships/hyperlink" Target="http://www.camara.gov.co/camara/visor?doc=/sites/default/files/2019-02/PLAN%20ACCION%202019_0.xls" TargetMode="External"/><Relationship Id="rId9" Type="http://schemas.openxmlformats.org/officeDocument/2006/relationships/hyperlink" Target="http://www.camara.gov.co/index.php/asistencia-honorables-representantes-a-las-sesiones-plenari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4" tint="0.39997558519241921"/>
    <pageSetUpPr fitToPage="1"/>
  </sheetPr>
  <dimension ref="A1:U14"/>
  <sheetViews>
    <sheetView view="pageBreakPreview" topLeftCell="L1" zoomScale="110" zoomScaleNormal="100" zoomScaleSheetLayoutView="110" zoomScalePageLayoutView="84" workbookViewId="0">
      <pane ySplit="5" topLeftCell="A12" activePane="bottomLeft" state="frozen"/>
      <selection pane="bottomLeft" activeCell="O15" sqref="O15"/>
    </sheetView>
  </sheetViews>
  <sheetFormatPr baseColWidth="10" defaultColWidth="10.875" defaultRowHeight="15" x14ac:dyDescent="0.25"/>
  <cols>
    <col min="1" max="1" width="16.875" style="7" customWidth="1"/>
    <col min="2" max="2" width="6.625" style="7" customWidth="1"/>
    <col min="3" max="3" width="21.125" style="7" customWidth="1"/>
    <col min="4" max="4" width="18.125" style="7" customWidth="1"/>
    <col min="5" max="5" width="13.375" style="7" customWidth="1"/>
    <col min="6" max="6" width="10.875" style="11" customWidth="1"/>
    <col min="7" max="7" width="40.25" style="14" customWidth="1"/>
    <col min="8" max="8" width="6.875" style="7" customWidth="1"/>
    <col min="9" max="9" width="22.375" style="14" customWidth="1"/>
    <col min="10" max="10" width="66.875" style="7" customWidth="1"/>
    <col min="11" max="11" width="10.875" style="7"/>
    <col min="12" max="12" width="28.75" style="7" customWidth="1"/>
    <col min="13" max="13" width="57.75" style="7" customWidth="1"/>
    <col min="14" max="14" width="10.875" style="7"/>
    <col min="15" max="15" width="29.375" style="7" customWidth="1"/>
    <col min="16" max="16384" width="10.875" style="7"/>
  </cols>
  <sheetData>
    <row r="1" spans="1:21" ht="23.25" customHeight="1" x14ac:dyDescent="0.25">
      <c r="A1" s="264" t="s">
        <v>418</v>
      </c>
      <c r="B1" s="265"/>
      <c r="C1" s="265"/>
      <c r="D1" s="265"/>
      <c r="E1" s="265"/>
      <c r="F1" s="265"/>
      <c r="G1" s="265"/>
      <c r="H1" s="265"/>
      <c r="I1" s="265"/>
      <c r="J1" s="265"/>
      <c r="K1" s="265"/>
      <c r="L1" s="265"/>
      <c r="M1" s="265"/>
      <c r="N1" s="265"/>
      <c r="O1" s="265"/>
    </row>
    <row r="2" spans="1:21" ht="24.75" customHeight="1" thickBot="1" x14ac:dyDescent="0.3">
      <c r="A2" s="266" t="s">
        <v>0</v>
      </c>
      <c r="B2" s="267"/>
      <c r="C2" s="267"/>
      <c r="D2" s="267"/>
      <c r="E2" s="267"/>
      <c r="F2" s="267"/>
      <c r="G2" s="267"/>
      <c r="H2" s="267"/>
      <c r="I2" s="267"/>
      <c r="J2" s="267"/>
      <c r="K2" s="267"/>
      <c r="L2" s="267"/>
      <c r="M2" s="267"/>
      <c r="N2" s="267"/>
      <c r="O2" s="267"/>
    </row>
    <row r="3" spans="1:21" ht="24.75" customHeight="1" thickBot="1" x14ac:dyDescent="0.3">
      <c r="A3" s="271" t="s">
        <v>1</v>
      </c>
      <c r="B3" s="271" t="s">
        <v>2</v>
      </c>
      <c r="C3" s="271"/>
      <c r="D3" s="271" t="s">
        <v>3</v>
      </c>
      <c r="E3" s="271" t="s">
        <v>4</v>
      </c>
      <c r="F3" s="271" t="s">
        <v>5</v>
      </c>
      <c r="G3" s="278" t="s">
        <v>57</v>
      </c>
      <c r="H3" s="278"/>
      <c r="I3" s="278"/>
      <c r="J3" s="278" t="s">
        <v>422</v>
      </c>
      <c r="K3" s="278"/>
      <c r="L3" s="278"/>
      <c r="M3" s="278" t="s">
        <v>473</v>
      </c>
      <c r="N3" s="278"/>
      <c r="O3" s="278"/>
    </row>
    <row r="4" spans="1:21" ht="15.75" customHeight="1" thickBot="1" x14ac:dyDescent="0.3">
      <c r="A4" s="271"/>
      <c r="B4" s="271"/>
      <c r="C4" s="271"/>
      <c r="D4" s="271"/>
      <c r="E4" s="271"/>
      <c r="F4" s="271"/>
      <c r="G4" s="271" t="s">
        <v>61</v>
      </c>
      <c r="H4" s="271" t="s">
        <v>60</v>
      </c>
      <c r="I4" s="271" t="s">
        <v>58</v>
      </c>
      <c r="J4" s="271" t="s">
        <v>61</v>
      </c>
      <c r="K4" s="271" t="s">
        <v>60</v>
      </c>
      <c r="L4" s="271" t="s">
        <v>58</v>
      </c>
      <c r="M4" s="271" t="s">
        <v>61</v>
      </c>
      <c r="N4" s="271" t="s">
        <v>60</v>
      </c>
      <c r="O4" s="271" t="s">
        <v>58</v>
      </c>
    </row>
    <row r="5" spans="1:21" ht="15.75" thickBot="1" x14ac:dyDescent="0.3">
      <c r="A5" s="271"/>
      <c r="B5" s="271"/>
      <c r="C5" s="271"/>
      <c r="D5" s="271"/>
      <c r="E5" s="271"/>
      <c r="F5" s="271"/>
      <c r="G5" s="271"/>
      <c r="H5" s="271"/>
      <c r="I5" s="271"/>
      <c r="J5" s="271"/>
      <c r="K5" s="271"/>
      <c r="L5" s="271"/>
      <c r="M5" s="271"/>
      <c r="N5" s="271"/>
      <c r="O5" s="271"/>
    </row>
    <row r="6" spans="1:21" s="9" customFormat="1" ht="375.75" customHeight="1" thickBot="1" x14ac:dyDescent="0.3">
      <c r="A6" s="34" t="s">
        <v>92</v>
      </c>
      <c r="B6" s="8" t="s">
        <v>6</v>
      </c>
      <c r="C6" s="58" t="s">
        <v>99</v>
      </c>
      <c r="D6" s="58" t="s">
        <v>100</v>
      </c>
      <c r="E6" s="58" t="s">
        <v>7</v>
      </c>
      <c r="F6" s="58" t="s">
        <v>101</v>
      </c>
      <c r="G6" s="128" t="s">
        <v>368</v>
      </c>
      <c r="H6" s="37">
        <v>0.33</v>
      </c>
      <c r="I6" s="35" t="s">
        <v>369</v>
      </c>
      <c r="J6" s="128" t="s">
        <v>434</v>
      </c>
      <c r="K6" s="37">
        <v>1</v>
      </c>
      <c r="L6" s="151" t="s">
        <v>435</v>
      </c>
      <c r="M6" s="128"/>
      <c r="N6" s="37">
        <v>1</v>
      </c>
      <c r="O6" s="151" t="s">
        <v>474</v>
      </c>
      <c r="P6" s="136"/>
      <c r="Q6" s="136"/>
      <c r="R6" s="136"/>
      <c r="S6" s="137"/>
      <c r="T6" s="138"/>
      <c r="U6" s="136"/>
    </row>
    <row r="7" spans="1:21" s="9" customFormat="1" ht="56.25" customHeight="1" thickBot="1" x14ac:dyDescent="0.3">
      <c r="A7" s="279" t="s">
        <v>93</v>
      </c>
      <c r="B7" s="59" t="s">
        <v>8</v>
      </c>
      <c r="C7" s="58" t="s">
        <v>102</v>
      </c>
      <c r="D7" s="58" t="s">
        <v>103</v>
      </c>
      <c r="E7" s="58" t="s">
        <v>7</v>
      </c>
      <c r="F7" s="58" t="s">
        <v>104</v>
      </c>
      <c r="G7" s="272" t="s">
        <v>392</v>
      </c>
      <c r="H7" s="276">
        <v>1</v>
      </c>
      <c r="I7" s="280" t="s">
        <v>423</v>
      </c>
      <c r="J7" s="272"/>
      <c r="K7" s="276">
        <v>1</v>
      </c>
      <c r="L7" s="274" t="s">
        <v>421</v>
      </c>
      <c r="M7" s="272"/>
      <c r="N7" s="276">
        <v>1</v>
      </c>
      <c r="O7" s="274" t="s">
        <v>421</v>
      </c>
      <c r="P7" s="136"/>
      <c r="Q7" s="136"/>
      <c r="R7" s="136"/>
      <c r="S7" s="270"/>
      <c r="T7" s="268"/>
      <c r="U7" s="282"/>
    </row>
    <row r="8" spans="1:21" s="9" customFormat="1" ht="51.75" customHeight="1" thickBot="1" x14ac:dyDescent="0.3">
      <c r="A8" s="279"/>
      <c r="B8" s="59" t="s">
        <v>9</v>
      </c>
      <c r="C8" s="58" t="s">
        <v>105</v>
      </c>
      <c r="D8" s="58" t="s">
        <v>106</v>
      </c>
      <c r="E8" s="58" t="s">
        <v>7</v>
      </c>
      <c r="F8" s="58" t="s">
        <v>107</v>
      </c>
      <c r="G8" s="273"/>
      <c r="H8" s="277"/>
      <c r="I8" s="281"/>
      <c r="J8" s="273"/>
      <c r="K8" s="277"/>
      <c r="L8" s="275"/>
      <c r="M8" s="273"/>
      <c r="N8" s="277"/>
      <c r="O8" s="275"/>
      <c r="P8" s="136"/>
      <c r="Q8" s="136"/>
      <c r="R8" s="136"/>
      <c r="S8" s="270"/>
      <c r="T8" s="268"/>
      <c r="U8" s="282"/>
    </row>
    <row r="9" spans="1:21" s="9" customFormat="1" ht="69" customHeight="1" thickBot="1" x14ac:dyDescent="0.3">
      <c r="A9" s="23" t="s">
        <v>94</v>
      </c>
      <c r="B9" s="10" t="s">
        <v>10</v>
      </c>
      <c r="C9" s="49" t="s">
        <v>11</v>
      </c>
      <c r="D9" s="60" t="s">
        <v>12</v>
      </c>
      <c r="E9" s="60" t="s">
        <v>108</v>
      </c>
      <c r="F9" s="60" t="s">
        <v>109</v>
      </c>
      <c r="G9" s="149" t="s">
        <v>393</v>
      </c>
      <c r="H9" s="55">
        <v>1</v>
      </c>
      <c r="I9" s="150"/>
      <c r="J9" s="149"/>
      <c r="K9" s="55">
        <v>1</v>
      </c>
      <c r="L9" s="151" t="s">
        <v>421</v>
      </c>
      <c r="M9" s="149"/>
      <c r="N9" s="55">
        <v>1</v>
      </c>
      <c r="O9" s="151" t="s">
        <v>421</v>
      </c>
      <c r="P9" s="136"/>
      <c r="Q9" s="136"/>
      <c r="R9" s="136"/>
      <c r="S9" s="270"/>
      <c r="T9" s="268"/>
      <c r="U9" s="282"/>
    </row>
    <row r="10" spans="1:21" s="9" customFormat="1" ht="126.75" customHeight="1" thickBot="1" x14ac:dyDescent="0.3">
      <c r="A10" s="57" t="s">
        <v>95</v>
      </c>
      <c r="B10" s="10" t="s">
        <v>13</v>
      </c>
      <c r="C10" s="49" t="s">
        <v>110</v>
      </c>
      <c r="D10" s="60" t="s">
        <v>111</v>
      </c>
      <c r="E10" s="60" t="s">
        <v>14</v>
      </c>
      <c r="F10" s="60" t="s">
        <v>101</v>
      </c>
      <c r="G10" s="149" t="s">
        <v>394</v>
      </c>
      <c r="H10" s="55">
        <v>0.33</v>
      </c>
      <c r="I10" s="151" t="s">
        <v>424</v>
      </c>
      <c r="J10" s="149" t="s">
        <v>425</v>
      </c>
      <c r="K10" s="55">
        <v>0.66</v>
      </c>
      <c r="L10" s="151" t="s">
        <v>424</v>
      </c>
      <c r="M10" s="203" t="s">
        <v>550</v>
      </c>
      <c r="N10" s="37"/>
      <c r="O10" s="151" t="s">
        <v>551</v>
      </c>
      <c r="P10" s="136"/>
      <c r="Q10" s="136"/>
      <c r="R10" s="136"/>
      <c r="S10" s="270"/>
      <c r="T10" s="268"/>
      <c r="U10" s="282"/>
    </row>
    <row r="11" spans="1:21" s="9" customFormat="1" ht="63" customHeight="1" thickBot="1" x14ac:dyDescent="0.3">
      <c r="A11" s="10" t="s">
        <v>20</v>
      </c>
      <c r="B11" s="10" t="s">
        <v>16</v>
      </c>
      <c r="C11" s="49" t="s">
        <v>17</v>
      </c>
      <c r="D11" s="60" t="s">
        <v>18</v>
      </c>
      <c r="E11" s="60" t="s">
        <v>19</v>
      </c>
      <c r="F11" s="60" t="s">
        <v>112</v>
      </c>
      <c r="G11" s="35" t="s">
        <v>395</v>
      </c>
      <c r="H11" s="52">
        <v>0.33</v>
      </c>
      <c r="I11" s="36" t="s">
        <v>396</v>
      </c>
      <c r="J11" s="35" t="s">
        <v>420</v>
      </c>
      <c r="K11" s="52">
        <v>0.66</v>
      </c>
      <c r="L11" s="170" t="s">
        <v>396</v>
      </c>
      <c r="M11" s="35" t="s">
        <v>549</v>
      </c>
      <c r="N11" s="37">
        <v>1</v>
      </c>
      <c r="O11" s="151"/>
      <c r="P11" s="136"/>
      <c r="Q11" s="136"/>
      <c r="R11" s="136"/>
      <c r="S11" s="136"/>
      <c r="T11" s="138"/>
      <c r="U11" s="136"/>
    </row>
    <row r="12" spans="1:21" x14ac:dyDescent="0.25">
      <c r="G12"/>
      <c r="H12" s="13"/>
      <c r="I12" s="12"/>
      <c r="M12" s="269"/>
      <c r="N12" s="135"/>
      <c r="O12" s="136"/>
      <c r="P12" s="136"/>
      <c r="Q12" s="136"/>
      <c r="R12" s="136"/>
      <c r="S12" s="137"/>
      <c r="T12" s="138"/>
      <c r="U12" s="136"/>
    </row>
    <row r="13" spans="1:21" x14ac:dyDescent="0.25">
      <c r="G13" s="127"/>
      <c r="M13" s="269"/>
      <c r="N13" s="135"/>
      <c r="O13" s="136"/>
      <c r="P13" s="136"/>
      <c r="Q13" s="136"/>
      <c r="R13" s="136"/>
      <c r="S13" s="137"/>
      <c r="T13" s="138"/>
      <c r="U13" s="139"/>
    </row>
    <row r="14" spans="1:21" x14ac:dyDescent="0.25">
      <c r="M14" s="135"/>
      <c r="N14" s="135"/>
      <c r="O14" s="136"/>
      <c r="P14" s="136"/>
      <c r="Q14" s="136"/>
      <c r="R14" s="136"/>
      <c r="S14" s="137"/>
      <c r="T14" s="138"/>
      <c r="U14" s="136"/>
    </row>
  </sheetData>
  <autoFilter ref="A5:I11">
    <filterColumn colId="1" showButton="0"/>
    <filterColumn colId="6" showButton="0"/>
    <filterColumn colId="8" showButton="0"/>
  </autoFilter>
  <mergeCells count="33">
    <mergeCell ref="K4:K5"/>
    <mergeCell ref="M3:O3"/>
    <mergeCell ref="F3:F5"/>
    <mergeCell ref="U7:U10"/>
    <mergeCell ref="J7:J8"/>
    <mergeCell ref="K7:K8"/>
    <mergeCell ref="L7:L8"/>
    <mergeCell ref="I4:I5"/>
    <mergeCell ref="G3:I3"/>
    <mergeCell ref="G4:G5"/>
    <mergeCell ref="H4:H5"/>
    <mergeCell ref="L4:L5"/>
    <mergeCell ref="B3:C5"/>
    <mergeCell ref="A3:A5"/>
    <mergeCell ref="D3:D5"/>
    <mergeCell ref="E3:E5"/>
    <mergeCell ref="I7:I8"/>
    <mergeCell ref="A1:O1"/>
    <mergeCell ref="A2:O2"/>
    <mergeCell ref="T7:T10"/>
    <mergeCell ref="M12:M13"/>
    <mergeCell ref="S7:S10"/>
    <mergeCell ref="M4:M5"/>
    <mergeCell ref="N4:N5"/>
    <mergeCell ref="O4:O5"/>
    <mergeCell ref="M7:M8"/>
    <mergeCell ref="G7:G8"/>
    <mergeCell ref="O7:O8"/>
    <mergeCell ref="N7:N8"/>
    <mergeCell ref="H7:H8"/>
    <mergeCell ref="J3:L3"/>
    <mergeCell ref="J4:J5"/>
    <mergeCell ref="A7:A8"/>
  </mergeCells>
  <hyperlinks>
    <hyperlink ref="G7" r:id="rId1"/>
  </hyperlinks>
  <pageMargins left="0.31496062992125984" right="0.31496062992125984" top="0.55118110236220474" bottom="0.55118110236220474" header="0.31496062992125984" footer="0.31496062992125984"/>
  <pageSetup paperSize="41" scale="37"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7030A0"/>
  </sheetPr>
  <dimension ref="A1:O63"/>
  <sheetViews>
    <sheetView topLeftCell="M11" zoomScale="120" zoomScaleNormal="120" zoomScaleSheetLayoutView="110" workbookViewId="0">
      <selection activeCell="R15" sqref="R15"/>
    </sheetView>
  </sheetViews>
  <sheetFormatPr baseColWidth="10" defaultColWidth="10.875" defaultRowHeight="11.25" x14ac:dyDescent="0.2"/>
  <cols>
    <col min="1" max="1" width="15.375" style="22" customWidth="1"/>
    <col min="2" max="2" width="3.125" style="19" customWidth="1"/>
    <col min="3" max="3" width="22.625" style="19" customWidth="1"/>
    <col min="4" max="4" width="23.75" style="19" customWidth="1"/>
    <col min="5" max="5" width="13.125" style="19" customWidth="1"/>
    <col min="6" max="6" width="9.25" style="20" customWidth="1"/>
    <col min="7" max="7" width="30.875" style="19" customWidth="1"/>
    <col min="8" max="8" width="7.125" style="21" customWidth="1"/>
    <col min="9" max="9" width="31.75" style="19" customWidth="1"/>
    <col min="10" max="10" width="34" style="19" customWidth="1"/>
    <col min="11" max="11" width="10.875" style="19"/>
    <col min="12" max="12" width="29.25" style="19" customWidth="1"/>
    <col min="13" max="13" width="32" style="19" customWidth="1"/>
    <col min="14" max="14" width="17.375" style="19" customWidth="1"/>
    <col min="15" max="15" width="29.125" style="19" customWidth="1"/>
    <col min="16" max="16384" width="10.875" style="19"/>
  </cols>
  <sheetData>
    <row r="1" spans="1:15" ht="20.25" customHeight="1" x14ac:dyDescent="0.2">
      <c r="A1" s="283" t="s">
        <v>418</v>
      </c>
      <c r="B1" s="284"/>
      <c r="C1" s="284"/>
      <c r="D1" s="284"/>
      <c r="E1" s="284"/>
      <c r="F1" s="284"/>
      <c r="G1" s="284"/>
      <c r="H1" s="284"/>
      <c r="I1" s="284"/>
      <c r="J1" s="284"/>
      <c r="K1" s="284"/>
      <c r="L1" s="284"/>
      <c r="M1" s="284"/>
      <c r="N1" s="284"/>
      <c r="O1" s="284"/>
    </row>
    <row r="2" spans="1:15" ht="21.75" customHeight="1" thickBot="1" x14ac:dyDescent="0.25">
      <c r="A2" s="285" t="s">
        <v>21</v>
      </c>
      <c r="B2" s="286"/>
      <c r="C2" s="286"/>
      <c r="D2" s="286"/>
      <c r="E2" s="286"/>
      <c r="F2" s="286"/>
      <c r="G2" s="286"/>
      <c r="H2" s="286"/>
      <c r="I2" s="286"/>
      <c r="J2" s="286"/>
      <c r="K2" s="286"/>
      <c r="L2" s="286"/>
      <c r="M2" s="286"/>
      <c r="N2" s="286"/>
      <c r="O2" s="286"/>
    </row>
    <row r="3" spans="1:15" ht="12" thickBot="1" x14ac:dyDescent="0.25">
      <c r="A3" s="271" t="s">
        <v>1</v>
      </c>
      <c r="B3" s="271" t="s">
        <v>2</v>
      </c>
      <c r="C3" s="271"/>
      <c r="D3" s="271" t="s">
        <v>3</v>
      </c>
      <c r="E3" s="271" t="s">
        <v>4</v>
      </c>
      <c r="F3" s="289" t="s">
        <v>22</v>
      </c>
      <c r="G3" s="287" t="s">
        <v>57</v>
      </c>
      <c r="H3" s="287"/>
      <c r="I3" s="287"/>
      <c r="J3" s="287" t="s">
        <v>422</v>
      </c>
      <c r="K3" s="287"/>
      <c r="L3" s="287"/>
      <c r="M3" s="287" t="s">
        <v>473</v>
      </c>
      <c r="N3" s="287"/>
      <c r="O3" s="287"/>
    </row>
    <row r="4" spans="1:15" ht="32.25" customHeight="1" thickBot="1" x14ac:dyDescent="0.25">
      <c r="A4" s="271"/>
      <c r="B4" s="271"/>
      <c r="C4" s="271"/>
      <c r="D4" s="271"/>
      <c r="E4" s="271"/>
      <c r="F4" s="289"/>
      <c r="G4" s="24" t="s">
        <v>61</v>
      </c>
      <c r="H4" s="39" t="s">
        <v>59</v>
      </c>
      <c r="I4" s="24" t="s">
        <v>58</v>
      </c>
      <c r="J4" s="165" t="s">
        <v>61</v>
      </c>
      <c r="K4" s="39" t="s">
        <v>59</v>
      </c>
      <c r="L4" s="165" t="s">
        <v>58</v>
      </c>
      <c r="M4" s="206" t="s">
        <v>61</v>
      </c>
      <c r="N4" s="39" t="s">
        <v>59</v>
      </c>
      <c r="O4" s="206" t="s">
        <v>58</v>
      </c>
    </row>
    <row r="5" spans="1:15" s="17" customFormat="1" ht="158.25" thickBot="1" x14ac:dyDescent="0.3">
      <c r="A5" s="288" t="s">
        <v>23</v>
      </c>
      <c r="B5" s="15" t="s">
        <v>6</v>
      </c>
      <c r="C5" s="40" t="s">
        <v>24</v>
      </c>
      <c r="D5" s="41" t="s">
        <v>113</v>
      </c>
      <c r="E5" s="40" t="s">
        <v>25</v>
      </c>
      <c r="F5" s="46">
        <v>43678</v>
      </c>
      <c r="G5" s="40" t="s">
        <v>360</v>
      </c>
      <c r="H5" s="52">
        <v>1</v>
      </c>
      <c r="I5" s="40" t="s">
        <v>357</v>
      </c>
      <c r="J5" s="35" t="s">
        <v>476</v>
      </c>
      <c r="K5" s="37">
        <v>1</v>
      </c>
      <c r="L5" s="35" t="s">
        <v>475</v>
      </c>
      <c r="M5" s="35" t="s">
        <v>484</v>
      </c>
      <c r="N5" s="37">
        <v>1</v>
      </c>
      <c r="O5" s="35" t="s">
        <v>477</v>
      </c>
    </row>
    <row r="6" spans="1:15" s="17" customFormat="1" ht="80.25" customHeight="1" thickBot="1" x14ac:dyDescent="0.3">
      <c r="A6" s="288"/>
      <c r="B6" s="15" t="s">
        <v>26</v>
      </c>
      <c r="C6" s="40" t="s">
        <v>27</v>
      </c>
      <c r="D6" s="41" t="s">
        <v>114</v>
      </c>
      <c r="E6" s="40" t="s">
        <v>28</v>
      </c>
      <c r="F6" s="42">
        <v>43739</v>
      </c>
      <c r="G6" s="40"/>
      <c r="H6" s="52">
        <v>0</v>
      </c>
      <c r="I6" s="40" t="s">
        <v>358</v>
      </c>
      <c r="K6" s="52">
        <v>0</v>
      </c>
      <c r="L6" s="40" t="s">
        <v>487</v>
      </c>
      <c r="M6" s="35" t="s">
        <v>478</v>
      </c>
      <c r="N6" s="37">
        <v>1</v>
      </c>
      <c r="O6" s="35" t="s">
        <v>483</v>
      </c>
    </row>
    <row r="7" spans="1:15" s="17" customFormat="1" ht="138.75" customHeight="1" thickBot="1" x14ac:dyDescent="0.3">
      <c r="A7" s="288"/>
      <c r="B7" s="15" t="s">
        <v>29</v>
      </c>
      <c r="C7" s="40" t="s">
        <v>30</v>
      </c>
      <c r="D7" s="41" t="s">
        <v>115</v>
      </c>
      <c r="E7" s="40" t="s">
        <v>118</v>
      </c>
      <c r="F7" s="42" t="s">
        <v>70</v>
      </c>
      <c r="G7" s="40" t="s">
        <v>359</v>
      </c>
      <c r="H7" s="52">
        <v>0.1</v>
      </c>
      <c r="I7" s="40" t="s">
        <v>341</v>
      </c>
      <c r="J7" s="35"/>
      <c r="K7" s="37"/>
      <c r="L7" s="35"/>
      <c r="M7" s="35" t="s">
        <v>480</v>
      </c>
      <c r="N7" s="37">
        <v>0.5</v>
      </c>
      <c r="O7" s="35" t="s">
        <v>479</v>
      </c>
    </row>
    <row r="8" spans="1:15" s="17" customFormat="1" ht="57" thickBot="1" x14ac:dyDescent="0.3">
      <c r="A8" s="290" t="s">
        <v>71</v>
      </c>
      <c r="B8" s="43" t="s">
        <v>8</v>
      </c>
      <c r="C8" s="35" t="s">
        <v>116</v>
      </c>
      <c r="D8" s="44" t="s">
        <v>117</v>
      </c>
      <c r="E8" s="45" t="s">
        <v>119</v>
      </c>
      <c r="F8" s="46">
        <v>43739</v>
      </c>
      <c r="G8" s="35"/>
      <c r="H8" s="37"/>
      <c r="I8" s="35" t="s">
        <v>98</v>
      </c>
      <c r="J8" s="35"/>
      <c r="K8" s="37"/>
      <c r="L8" s="35"/>
      <c r="M8" s="35" t="s">
        <v>481</v>
      </c>
      <c r="N8" s="37">
        <v>1</v>
      </c>
      <c r="O8" s="35" t="s">
        <v>483</v>
      </c>
    </row>
    <row r="9" spans="1:15" s="17" customFormat="1" ht="68.25" thickBot="1" x14ac:dyDescent="0.3">
      <c r="A9" s="291"/>
      <c r="B9" s="8" t="s">
        <v>9</v>
      </c>
      <c r="C9" s="35" t="s">
        <v>33</v>
      </c>
      <c r="D9" s="35" t="s">
        <v>34</v>
      </c>
      <c r="E9" s="35" t="s">
        <v>35</v>
      </c>
      <c r="F9" s="46">
        <v>43666</v>
      </c>
      <c r="G9" s="40" t="s">
        <v>363</v>
      </c>
      <c r="H9" s="37"/>
      <c r="I9" s="38" t="s">
        <v>98</v>
      </c>
      <c r="J9" s="40" t="s">
        <v>363</v>
      </c>
      <c r="K9" s="37"/>
      <c r="L9" s="38" t="s">
        <v>98</v>
      </c>
      <c r="M9" s="35" t="s">
        <v>482</v>
      </c>
      <c r="N9" s="37">
        <v>1</v>
      </c>
      <c r="O9" s="38" t="s">
        <v>483</v>
      </c>
    </row>
    <row r="10" spans="1:15" s="17" customFormat="1" ht="79.5" thickBot="1" x14ac:dyDescent="0.3">
      <c r="A10" s="292" t="s">
        <v>36</v>
      </c>
      <c r="B10" s="43" t="s">
        <v>10</v>
      </c>
      <c r="C10" s="35" t="s">
        <v>37</v>
      </c>
      <c r="D10" s="35" t="s">
        <v>120</v>
      </c>
      <c r="E10" s="35" t="s">
        <v>32</v>
      </c>
      <c r="F10" s="46">
        <v>43830</v>
      </c>
      <c r="G10" s="35"/>
      <c r="H10" s="37"/>
      <c r="I10" s="35" t="s">
        <v>98</v>
      </c>
      <c r="J10" s="35"/>
      <c r="K10" s="37"/>
      <c r="L10" s="35" t="s">
        <v>98</v>
      </c>
      <c r="M10" s="35" t="s">
        <v>500</v>
      </c>
      <c r="N10" s="37">
        <v>1</v>
      </c>
      <c r="O10" s="35" t="s">
        <v>483</v>
      </c>
    </row>
    <row r="11" spans="1:15" s="17" customFormat="1" ht="147.75" customHeight="1" thickBot="1" x14ac:dyDescent="0.3">
      <c r="A11" s="293"/>
      <c r="B11" s="15" t="s">
        <v>38</v>
      </c>
      <c r="C11" s="40" t="s">
        <v>64</v>
      </c>
      <c r="D11" s="40" t="s">
        <v>121</v>
      </c>
      <c r="E11" s="40" t="s">
        <v>118</v>
      </c>
      <c r="F11" s="42">
        <v>43678</v>
      </c>
      <c r="G11" s="40" t="s">
        <v>363</v>
      </c>
      <c r="H11" s="52"/>
      <c r="I11" s="40" t="s">
        <v>98</v>
      </c>
      <c r="J11" s="40" t="s">
        <v>363</v>
      </c>
      <c r="K11" s="52"/>
      <c r="L11" s="40" t="s">
        <v>98</v>
      </c>
      <c r="M11" s="35" t="s">
        <v>499</v>
      </c>
      <c r="N11" s="37">
        <v>1</v>
      </c>
      <c r="O11" s="35" t="s">
        <v>483</v>
      </c>
    </row>
    <row r="12" spans="1:15" s="17" customFormat="1" ht="81.75" customHeight="1" thickBot="1" x14ac:dyDescent="0.3">
      <c r="A12" s="288" t="s">
        <v>39</v>
      </c>
      <c r="B12" s="15" t="s">
        <v>13</v>
      </c>
      <c r="C12" s="40" t="s">
        <v>65</v>
      </c>
      <c r="D12" s="40" t="s">
        <v>122</v>
      </c>
      <c r="E12" s="40" t="s">
        <v>40</v>
      </c>
      <c r="F12" s="42">
        <v>43666</v>
      </c>
      <c r="G12" s="40" t="s">
        <v>363</v>
      </c>
      <c r="H12" s="52"/>
      <c r="I12" s="40" t="s">
        <v>98</v>
      </c>
      <c r="J12" s="40" t="s">
        <v>363</v>
      </c>
      <c r="K12" s="52"/>
      <c r="L12" s="40" t="s">
        <v>98</v>
      </c>
      <c r="M12" s="35" t="s">
        <v>485</v>
      </c>
      <c r="N12" s="37">
        <v>1</v>
      </c>
      <c r="O12" s="35" t="s">
        <v>483</v>
      </c>
    </row>
    <row r="13" spans="1:15" s="17" customFormat="1" ht="75" customHeight="1" thickBot="1" x14ac:dyDescent="0.3">
      <c r="A13" s="288"/>
      <c r="B13" s="15" t="s">
        <v>15</v>
      </c>
      <c r="C13" s="40" t="s">
        <v>41</v>
      </c>
      <c r="D13" s="40" t="s">
        <v>123</v>
      </c>
      <c r="E13" s="40" t="s">
        <v>40</v>
      </c>
      <c r="F13" s="42">
        <v>43678</v>
      </c>
      <c r="G13" s="40" t="s">
        <v>363</v>
      </c>
      <c r="H13" s="52"/>
      <c r="I13" s="40" t="s">
        <v>98</v>
      </c>
      <c r="J13" s="40" t="s">
        <v>363</v>
      </c>
      <c r="K13" s="37"/>
      <c r="L13" s="40" t="s">
        <v>98</v>
      </c>
      <c r="M13" s="35" t="s">
        <v>486</v>
      </c>
      <c r="N13" s="37">
        <v>1</v>
      </c>
      <c r="O13" s="35" t="s">
        <v>483</v>
      </c>
    </row>
    <row r="14" spans="1:15" s="17" customFormat="1" ht="68.25" customHeight="1" x14ac:dyDescent="0.2">
      <c r="B14" s="19"/>
      <c r="C14" s="19"/>
      <c r="D14" s="19"/>
      <c r="E14" s="19"/>
      <c r="F14" s="20"/>
      <c r="G14" s="19"/>
      <c r="H14" s="21"/>
      <c r="I14" s="19"/>
    </row>
    <row r="15" spans="1:15" s="17" customFormat="1" ht="96.75" customHeight="1" x14ac:dyDescent="0.2">
      <c r="B15" s="19"/>
      <c r="C15" s="19"/>
      <c r="D15" s="19"/>
      <c r="E15" s="19"/>
      <c r="F15" s="20"/>
      <c r="G15" s="19"/>
      <c r="H15" s="21"/>
      <c r="I15" s="19"/>
    </row>
    <row r="16" spans="1:15" s="17" customFormat="1" ht="98.25" customHeight="1" x14ac:dyDescent="0.2">
      <c r="B16" s="19"/>
      <c r="C16" s="19"/>
      <c r="D16" s="19"/>
      <c r="E16" s="19"/>
      <c r="F16" s="20"/>
      <c r="G16" s="19"/>
      <c r="H16" s="21"/>
      <c r="I16" s="19"/>
    </row>
    <row r="17" spans="1:1" x14ac:dyDescent="0.2">
      <c r="A17" s="17"/>
    </row>
    <row r="63" spans="4:4" x14ac:dyDescent="0.2">
      <c r="D63" s="66"/>
    </row>
  </sheetData>
  <autoFilter ref="A4:J16">
    <filterColumn colId="1" showButton="0"/>
    <filterColumn colId="6" showButton="0"/>
    <filterColumn colId="8" showButton="0"/>
  </autoFilter>
  <mergeCells count="14">
    <mergeCell ref="A1:O1"/>
    <mergeCell ref="A2:O2"/>
    <mergeCell ref="M3:O3"/>
    <mergeCell ref="J3:L3"/>
    <mergeCell ref="A12:A13"/>
    <mergeCell ref="A5:A7"/>
    <mergeCell ref="A3:A4"/>
    <mergeCell ref="G3:I3"/>
    <mergeCell ref="D3:D4"/>
    <mergeCell ref="E3:E4"/>
    <mergeCell ref="F3:F4"/>
    <mergeCell ref="B3:C4"/>
    <mergeCell ref="A8:A9"/>
    <mergeCell ref="A10:A11"/>
  </mergeCells>
  <pageMargins left="0.31496062992125984" right="0.31496062992125984" top="0.55118110236220474" bottom="0.55118110236220474" header="0.31496062992125984" footer="0.31496062992125984"/>
  <pageSetup paperSize="41"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5" tint="-0.249977111117893"/>
    <pageSetUpPr fitToPage="1"/>
  </sheetPr>
  <dimension ref="A1:R17"/>
  <sheetViews>
    <sheetView topLeftCell="K13" zoomScale="90" zoomScaleNormal="90" zoomScaleSheetLayoutView="100" zoomScalePageLayoutView="90" workbookViewId="0">
      <selection activeCell="Q18" sqref="Q18"/>
    </sheetView>
  </sheetViews>
  <sheetFormatPr baseColWidth="10" defaultColWidth="10.875" defaultRowHeight="11.25" x14ac:dyDescent="0.25"/>
  <cols>
    <col min="1" max="1" width="16.375" style="16" customWidth="1"/>
    <col min="2" max="2" width="4.75" style="16" customWidth="1"/>
    <col min="3" max="3" width="19.375" style="16" customWidth="1"/>
    <col min="4" max="4" width="16.625" style="16" customWidth="1"/>
    <col min="5" max="5" width="20.25" style="16" customWidth="1"/>
    <col min="6" max="6" width="14.125" style="18" customWidth="1"/>
    <col min="7" max="7" width="45.625" style="16" customWidth="1"/>
    <col min="8" max="8" width="9.75" style="18" customWidth="1"/>
    <col min="9" max="9" width="12.875" style="16" customWidth="1"/>
    <col min="10" max="10" width="16" style="16" customWidth="1"/>
    <col min="11" max="11" width="31.125" style="16" customWidth="1"/>
    <col min="12" max="14" width="10.875" style="16"/>
    <col min="15" max="15" width="49.875" style="16" customWidth="1"/>
    <col min="16" max="16" width="12" style="16" customWidth="1"/>
    <col min="17" max="17" width="10.875" style="16"/>
    <col min="18" max="18" width="13.375" style="16" customWidth="1"/>
    <col min="19" max="16384" width="10.875" style="16"/>
  </cols>
  <sheetData>
    <row r="1" spans="1:18" ht="19.5" customHeight="1" x14ac:dyDescent="0.25">
      <c r="A1" s="283" t="s">
        <v>418</v>
      </c>
      <c r="B1" s="284"/>
      <c r="C1" s="284"/>
      <c r="D1" s="284"/>
      <c r="E1" s="284"/>
      <c r="F1" s="284"/>
      <c r="G1" s="284"/>
      <c r="H1" s="284"/>
      <c r="I1" s="284"/>
      <c r="J1" s="284"/>
      <c r="K1" s="284"/>
      <c r="L1" s="284"/>
      <c r="M1" s="284"/>
      <c r="N1" s="284"/>
      <c r="O1" s="207"/>
      <c r="P1" s="207"/>
      <c r="Q1" s="207"/>
      <c r="R1" s="207"/>
    </row>
    <row r="2" spans="1:18" ht="20.25" customHeight="1" thickBot="1" x14ac:dyDescent="0.3">
      <c r="A2" s="300" t="s">
        <v>66</v>
      </c>
      <c r="B2" s="301"/>
      <c r="C2" s="301"/>
      <c r="D2" s="301"/>
      <c r="E2" s="301"/>
      <c r="F2" s="301"/>
      <c r="G2" s="301"/>
      <c r="H2" s="301"/>
      <c r="I2" s="301"/>
      <c r="J2" s="301"/>
      <c r="K2" s="301"/>
      <c r="L2" s="301"/>
      <c r="M2" s="301"/>
      <c r="N2" s="301"/>
      <c r="O2" s="207"/>
      <c r="P2" s="207"/>
      <c r="Q2" s="207"/>
      <c r="R2" s="207"/>
    </row>
    <row r="3" spans="1:18" ht="21.75" customHeight="1" thickBot="1" x14ac:dyDescent="0.3">
      <c r="A3" s="297" t="s">
        <v>1</v>
      </c>
      <c r="B3" s="297" t="s">
        <v>2</v>
      </c>
      <c r="C3" s="297"/>
      <c r="D3" s="298" t="s">
        <v>42</v>
      </c>
      <c r="E3" s="298" t="s">
        <v>4</v>
      </c>
      <c r="F3" s="297" t="s">
        <v>22</v>
      </c>
      <c r="G3" s="297" t="s">
        <v>57</v>
      </c>
      <c r="H3" s="297"/>
      <c r="I3" s="297"/>
      <c r="J3" s="297"/>
      <c r="K3" s="297" t="s">
        <v>422</v>
      </c>
      <c r="L3" s="297"/>
      <c r="M3" s="297"/>
      <c r="N3" s="297"/>
      <c r="O3" s="297" t="s">
        <v>473</v>
      </c>
      <c r="P3" s="297"/>
      <c r="Q3" s="297"/>
      <c r="R3" s="297"/>
    </row>
    <row r="4" spans="1:18" ht="21" customHeight="1" thickBot="1" x14ac:dyDescent="0.3">
      <c r="A4" s="297"/>
      <c r="B4" s="297"/>
      <c r="C4" s="297"/>
      <c r="D4" s="298"/>
      <c r="E4" s="298"/>
      <c r="F4" s="297"/>
      <c r="G4" s="25" t="s">
        <v>61</v>
      </c>
      <c r="H4" s="25" t="s">
        <v>63</v>
      </c>
      <c r="I4" s="298" t="s">
        <v>58</v>
      </c>
      <c r="J4" s="298"/>
      <c r="K4" s="168" t="s">
        <v>61</v>
      </c>
      <c r="L4" s="168" t="s">
        <v>63</v>
      </c>
      <c r="M4" s="298" t="s">
        <v>58</v>
      </c>
      <c r="N4" s="298"/>
      <c r="O4" s="205" t="s">
        <v>61</v>
      </c>
      <c r="P4" s="205" t="s">
        <v>63</v>
      </c>
      <c r="Q4" s="298" t="s">
        <v>58</v>
      </c>
      <c r="R4" s="298"/>
    </row>
    <row r="5" spans="1:18" ht="113.25" thickBot="1" x14ac:dyDescent="0.3">
      <c r="A5" s="48" t="s">
        <v>67</v>
      </c>
      <c r="B5" s="48" t="s">
        <v>6</v>
      </c>
      <c r="C5" s="47" t="s">
        <v>124</v>
      </c>
      <c r="D5" s="50" t="s">
        <v>125</v>
      </c>
      <c r="E5" s="51" t="s">
        <v>126</v>
      </c>
      <c r="F5" s="28" t="s">
        <v>130</v>
      </c>
      <c r="G5" s="27" t="s">
        <v>333</v>
      </c>
      <c r="H5" s="33">
        <v>1</v>
      </c>
      <c r="I5" s="294" t="s">
        <v>488</v>
      </c>
      <c r="J5" s="294"/>
      <c r="K5" s="169"/>
      <c r="L5" s="120">
        <v>1</v>
      </c>
      <c r="M5" s="294" t="s">
        <v>421</v>
      </c>
      <c r="N5" s="294"/>
      <c r="O5" s="204" t="s">
        <v>504</v>
      </c>
      <c r="P5" s="120">
        <v>1</v>
      </c>
      <c r="Q5" s="294" t="s">
        <v>483</v>
      </c>
      <c r="R5" s="294"/>
    </row>
    <row r="6" spans="1:18" ht="147" thickBot="1" x14ac:dyDescent="0.3">
      <c r="A6" s="299" t="s">
        <v>96</v>
      </c>
      <c r="B6" s="29" t="s">
        <v>8</v>
      </c>
      <c r="C6" s="26" t="s">
        <v>127</v>
      </c>
      <c r="D6" s="26" t="s">
        <v>128</v>
      </c>
      <c r="E6" s="30" t="s">
        <v>129</v>
      </c>
      <c r="F6" s="28" t="s">
        <v>153</v>
      </c>
      <c r="G6" s="27" t="s">
        <v>334</v>
      </c>
      <c r="H6" s="33">
        <v>0.33</v>
      </c>
      <c r="I6" s="304" t="s">
        <v>335</v>
      </c>
      <c r="J6" s="304"/>
      <c r="K6" s="169"/>
      <c r="L6" s="120"/>
      <c r="M6" s="294" t="s">
        <v>341</v>
      </c>
      <c r="N6" s="294"/>
      <c r="O6" s="204" t="s">
        <v>505</v>
      </c>
      <c r="P6" s="120">
        <v>1</v>
      </c>
      <c r="Q6" s="294" t="s">
        <v>483</v>
      </c>
      <c r="R6" s="294"/>
    </row>
    <row r="7" spans="1:18" ht="264.75" customHeight="1" thickBot="1" x14ac:dyDescent="0.3">
      <c r="A7" s="299"/>
      <c r="B7" s="29" t="s">
        <v>9</v>
      </c>
      <c r="C7" s="61" t="s">
        <v>131</v>
      </c>
      <c r="D7" s="26" t="s">
        <v>132</v>
      </c>
      <c r="E7" s="30" t="s">
        <v>133</v>
      </c>
      <c r="F7" s="28" t="s">
        <v>134</v>
      </c>
      <c r="G7" s="27" t="s">
        <v>336</v>
      </c>
      <c r="H7" s="33">
        <v>1</v>
      </c>
      <c r="I7" s="305" t="s">
        <v>338</v>
      </c>
      <c r="J7" s="306"/>
      <c r="K7" s="169"/>
      <c r="L7" s="120">
        <v>1</v>
      </c>
      <c r="M7" s="295" t="s">
        <v>421</v>
      </c>
      <c r="N7" s="296"/>
      <c r="O7" s="204" t="s">
        <v>506</v>
      </c>
      <c r="P7" s="120">
        <v>1</v>
      </c>
      <c r="Q7" s="295" t="s">
        <v>421</v>
      </c>
      <c r="R7" s="296"/>
    </row>
    <row r="8" spans="1:18" ht="108.75" customHeight="1" thickBot="1" x14ac:dyDescent="0.3">
      <c r="A8" s="299"/>
      <c r="B8" s="31">
        <v>2.2999999999999998</v>
      </c>
      <c r="C8" s="27" t="s">
        <v>135</v>
      </c>
      <c r="D8" s="26" t="s">
        <v>136</v>
      </c>
      <c r="E8" s="30" t="s">
        <v>133</v>
      </c>
      <c r="F8" s="28" t="s">
        <v>337</v>
      </c>
      <c r="G8" s="63" t="s">
        <v>361</v>
      </c>
      <c r="H8" s="120">
        <v>0.33</v>
      </c>
      <c r="I8" s="295" t="s">
        <v>98</v>
      </c>
      <c r="J8" s="296"/>
      <c r="K8" s="169" t="s">
        <v>464</v>
      </c>
      <c r="L8" s="120">
        <v>0.66</v>
      </c>
      <c r="M8" s="295"/>
      <c r="N8" s="296"/>
      <c r="O8" s="210" t="s">
        <v>464</v>
      </c>
      <c r="P8" s="120">
        <v>1</v>
      </c>
      <c r="Q8" s="295" t="s">
        <v>483</v>
      </c>
      <c r="R8" s="296"/>
    </row>
    <row r="9" spans="1:18" ht="284.25" customHeight="1" thickBot="1" x14ac:dyDescent="0.3">
      <c r="A9" s="299"/>
      <c r="B9" s="31">
        <v>2.4</v>
      </c>
      <c r="C9" s="30" t="s">
        <v>137</v>
      </c>
      <c r="D9" s="26" t="s">
        <v>139</v>
      </c>
      <c r="E9" s="30" t="s">
        <v>72</v>
      </c>
      <c r="F9" s="28" t="s">
        <v>153</v>
      </c>
      <c r="G9" s="27" t="s">
        <v>339</v>
      </c>
      <c r="H9" s="33">
        <v>0</v>
      </c>
      <c r="I9" s="305" t="s">
        <v>340</v>
      </c>
      <c r="J9" s="306"/>
      <c r="K9" s="169"/>
      <c r="L9" s="120"/>
      <c r="M9" s="294" t="s">
        <v>341</v>
      </c>
      <c r="N9" s="294"/>
      <c r="O9" s="204" t="s">
        <v>507</v>
      </c>
      <c r="P9" s="120">
        <v>0.5</v>
      </c>
      <c r="Q9" s="294" t="s">
        <v>508</v>
      </c>
      <c r="R9" s="294"/>
    </row>
    <row r="10" spans="1:18" ht="181.5" customHeight="1" thickBot="1" x14ac:dyDescent="0.3">
      <c r="A10" s="32" t="s">
        <v>73</v>
      </c>
      <c r="B10" s="29">
        <v>3.1</v>
      </c>
      <c r="C10" s="30" t="s">
        <v>138</v>
      </c>
      <c r="D10" s="30" t="s">
        <v>529</v>
      </c>
      <c r="E10" s="30" t="s">
        <v>140</v>
      </c>
      <c r="F10" s="30" t="s">
        <v>141</v>
      </c>
      <c r="G10" s="26" t="s">
        <v>351</v>
      </c>
      <c r="H10" s="33">
        <v>0</v>
      </c>
      <c r="I10" s="294" t="s">
        <v>341</v>
      </c>
      <c r="J10" s="294"/>
      <c r="K10" s="119"/>
      <c r="L10" s="120"/>
      <c r="M10" s="294" t="s">
        <v>341</v>
      </c>
      <c r="N10" s="294"/>
      <c r="O10" s="217" t="s">
        <v>509</v>
      </c>
      <c r="P10" s="120">
        <v>1</v>
      </c>
      <c r="Q10" s="294" t="s">
        <v>483</v>
      </c>
      <c r="R10" s="294"/>
    </row>
    <row r="11" spans="1:18" ht="85.5" customHeight="1" thickBot="1" x14ac:dyDescent="0.3">
      <c r="A11" s="307" t="s">
        <v>68</v>
      </c>
      <c r="B11" s="62" t="s">
        <v>13</v>
      </c>
      <c r="C11" s="26" t="s">
        <v>145</v>
      </c>
      <c r="D11" s="218" t="s">
        <v>150</v>
      </c>
      <c r="E11" s="27" t="s">
        <v>72</v>
      </c>
      <c r="F11" s="30" t="s">
        <v>153</v>
      </c>
      <c r="G11" s="26" t="s">
        <v>350</v>
      </c>
      <c r="H11" s="33">
        <v>0.33</v>
      </c>
      <c r="I11" s="304" t="s">
        <v>98</v>
      </c>
      <c r="J11" s="304"/>
      <c r="K11" s="119"/>
      <c r="L11" s="120"/>
      <c r="M11" s="294" t="s">
        <v>341</v>
      </c>
      <c r="N11" s="294"/>
      <c r="O11" s="217" t="s">
        <v>510</v>
      </c>
      <c r="P11" s="120">
        <v>1</v>
      </c>
      <c r="Q11" s="294" t="s">
        <v>483</v>
      </c>
      <c r="R11" s="294"/>
    </row>
    <row r="12" spans="1:18" ht="96" customHeight="1" thickBot="1" x14ac:dyDescent="0.3">
      <c r="A12" s="308"/>
      <c r="B12" s="62" t="s">
        <v>15</v>
      </c>
      <c r="C12" s="61" t="s">
        <v>146</v>
      </c>
      <c r="D12" s="26" t="s">
        <v>151</v>
      </c>
      <c r="E12" s="61" t="s">
        <v>72</v>
      </c>
      <c r="F12" s="30" t="s">
        <v>153</v>
      </c>
      <c r="G12" s="26" t="s">
        <v>342</v>
      </c>
      <c r="H12" s="33">
        <v>0.33</v>
      </c>
      <c r="I12" s="302" t="s">
        <v>344</v>
      </c>
      <c r="J12" s="303"/>
      <c r="K12" s="119"/>
      <c r="L12" s="120"/>
      <c r="M12" s="294" t="s">
        <v>341</v>
      </c>
      <c r="N12" s="294"/>
      <c r="O12" s="210" t="s">
        <v>530</v>
      </c>
      <c r="P12" s="120">
        <v>1</v>
      </c>
      <c r="Q12" s="294" t="s">
        <v>483</v>
      </c>
      <c r="R12" s="294"/>
    </row>
    <row r="13" spans="1:18" ht="96" customHeight="1" thickBot="1" x14ac:dyDescent="0.3">
      <c r="A13" s="308"/>
      <c r="B13" s="62" t="s">
        <v>142</v>
      </c>
      <c r="C13" s="61" t="s">
        <v>147</v>
      </c>
      <c r="D13" s="26" t="s">
        <v>151</v>
      </c>
      <c r="E13" s="61" t="s">
        <v>72</v>
      </c>
      <c r="F13" s="30" t="s">
        <v>153</v>
      </c>
      <c r="G13" s="26" t="s">
        <v>343</v>
      </c>
      <c r="H13" s="33">
        <v>0.33</v>
      </c>
      <c r="I13" s="302" t="s">
        <v>344</v>
      </c>
      <c r="J13" s="303"/>
      <c r="K13" s="119"/>
      <c r="L13" s="120"/>
      <c r="M13" s="294" t="s">
        <v>341</v>
      </c>
      <c r="N13" s="294"/>
      <c r="O13" s="210" t="s">
        <v>511</v>
      </c>
      <c r="P13" s="120">
        <v>1</v>
      </c>
      <c r="Q13" s="294" t="s">
        <v>483</v>
      </c>
      <c r="R13" s="294"/>
    </row>
    <row r="14" spans="1:18" ht="96" customHeight="1" thickBot="1" x14ac:dyDescent="0.3">
      <c r="A14" s="308"/>
      <c r="B14" s="62" t="s">
        <v>143</v>
      </c>
      <c r="C14" s="61" t="s">
        <v>148</v>
      </c>
      <c r="D14" s="26" t="s">
        <v>152</v>
      </c>
      <c r="E14" s="61" t="s">
        <v>72</v>
      </c>
      <c r="F14" s="30" t="s">
        <v>153</v>
      </c>
      <c r="G14" s="26" t="s">
        <v>345</v>
      </c>
      <c r="H14" s="33">
        <v>0.33</v>
      </c>
      <c r="I14" s="302" t="s">
        <v>344</v>
      </c>
      <c r="J14" s="303"/>
      <c r="K14" s="119"/>
      <c r="L14" s="120"/>
      <c r="M14" s="294" t="s">
        <v>341</v>
      </c>
      <c r="N14" s="294"/>
      <c r="O14" s="210" t="s">
        <v>512</v>
      </c>
      <c r="P14" s="120">
        <v>1</v>
      </c>
      <c r="Q14" s="294" t="s">
        <v>483</v>
      </c>
      <c r="R14" s="294"/>
    </row>
    <row r="15" spans="1:18" ht="96" customHeight="1" thickBot="1" x14ac:dyDescent="0.3">
      <c r="A15" s="309"/>
      <c r="B15" s="62" t="s">
        <v>144</v>
      </c>
      <c r="C15" s="61" t="s">
        <v>149</v>
      </c>
      <c r="D15" s="26" t="s">
        <v>151</v>
      </c>
      <c r="E15" s="61" t="s">
        <v>72</v>
      </c>
      <c r="F15" s="30" t="s">
        <v>153</v>
      </c>
      <c r="G15" s="26" t="s">
        <v>346</v>
      </c>
      <c r="H15" s="33">
        <v>0</v>
      </c>
      <c r="I15" s="310" t="s">
        <v>98</v>
      </c>
      <c r="J15" s="311"/>
      <c r="K15" s="119"/>
      <c r="L15" s="120"/>
      <c r="M15" s="294" t="s">
        <v>341</v>
      </c>
      <c r="N15" s="294"/>
      <c r="O15" s="210" t="s">
        <v>513</v>
      </c>
      <c r="P15" s="120">
        <v>1</v>
      </c>
      <c r="Q15" s="294" t="s">
        <v>483</v>
      </c>
      <c r="R15" s="294"/>
    </row>
    <row r="16" spans="1:18" ht="126.75" customHeight="1" thickBot="1" x14ac:dyDescent="0.3">
      <c r="A16" s="307" t="s">
        <v>69</v>
      </c>
      <c r="B16" s="29" t="s">
        <v>16</v>
      </c>
      <c r="C16" s="27" t="s">
        <v>74</v>
      </c>
      <c r="D16" s="26" t="s">
        <v>155</v>
      </c>
      <c r="E16" s="27" t="s">
        <v>157</v>
      </c>
      <c r="F16" s="28" t="s">
        <v>153</v>
      </c>
      <c r="G16" s="26" t="s">
        <v>347</v>
      </c>
      <c r="H16" s="33">
        <v>0.5</v>
      </c>
      <c r="I16" s="304" t="s">
        <v>348</v>
      </c>
      <c r="J16" s="304"/>
      <c r="K16" s="119"/>
      <c r="L16" s="120">
        <v>1</v>
      </c>
      <c r="M16" s="294" t="s">
        <v>466</v>
      </c>
      <c r="N16" s="294"/>
      <c r="O16" s="119" t="s">
        <v>514</v>
      </c>
      <c r="P16" s="120">
        <v>1</v>
      </c>
      <c r="Q16" s="295" t="s">
        <v>474</v>
      </c>
      <c r="R16" s="296"/>
    </row>
    <row r="17" spans="1:18" ht="144" customHeight="1" thickBot="1" x14ac:dyDescent="0.3">
      <c r="A17" s="309"/>
      <c r="B17" s="29" t="s">
        <v>97</v>
      </c>
      <c r="C17" s="61" t="s">
        <v>154</v>
      </c>
      <c r="D17" s="26" t="s">
        <v>156</v>
      </c>
      <c r="E17" s="61" t="s">
        <v>158</v>
      </c>
      <c r="F17" s="28" t="s">
        <v>159</v>
      </c>
      <c r="G17" s="119"/>
      <c r="H17" s="120">
        <v>0</v>
      </c>
      <c r="I17" s="294" t="s">
        <v>362</v>
      </c>
      <c r="J17" s="294"/>
      <c r="K17" s="119" t="s">
        <v>465</v>
      </c>
      <c r="L17" s="120">
        <v>0.5</v>
      </c>
      <c r="M17" s="294"/>
      <c r="N17" s="294"/>
      <c r="O17" s="119" t="s">
        <v>544</v>
      </c>
      <c r="P17" s="120">
        <v>1</v>
      </c>
      <c r="Q17" s="294" t="s">
        <v>483</v>
      </c>
      <c r="R17" s="294"/>
    </row>
  </sheetData>
  <mergeCells count="55">
    <mergeCell ref="I17:J17"/>
    <mergeCell ref="A16:A17"/>
    <mergeCell ref="I13:J13"/>
    <mergeCell ref="I14:J14"/>
    <mergeCell ref="I15:J15"/>
    <mergeCell ref="I16:J16"/>
    <mergeCell ref="A6:A9"/>
    <mergeCell ref="A2:N2"/>
    <mergeCell ref="A1:N1"/>
    <mergeCell ref="I12:J12"/>
    <mergeCell ref="I4:J4"/>
    <mergeCell ref="I5:J5"/>
    <mergeCell ref="A3:A4"/>
    <mergeCell ref="D3:D4"/>
    <mergeCell ref="I10:J10"/>
    <mergeCell ref="I11:J11"/>
    <mergeCell ref="I7:J7"/>
    <mergeCell ref="I8:J8"/>
    <mergeCell ref="I9:J9"/>
    <mergeCell ref="A11:A15"/>
    <mergeCell ref="I6:J6"/>
    <mergeCell ref="E3:E4"/>
    <mergeCell ref="F3:F4"/>
    <mergeCell ref="B3:C4"/>
    <mergeCell ref="G3:J3"/>
    <mergeCell ref="K3:N3"/>
    <mergeCell ref="M4:N4"/>
    <mergeCell ref="M5:N5"/>
    <mergeCell ref="M6:N6"/>
    <mergeCell ref="M7:N7"/>
    <mergeCell ref="M8:N8"/>
    <mergeCell ref="M9:N9"/>
    <mergeCell ref="M15:N15"/>
    <mergeCell ref="M16:N16"/>
    <mergeCell ref="M17:N17"/>
    <mergeCell ref="M10:N10"/>
    <mergeCell ref="M11:N11"/>
    <mergeCell ref="M12:N12"/>
    <mergeCell ref="M13:N13"/>
    <mergeCell ref="M14:N14"/>
    <mergeCell ref="O3:R3"/>
    <mergeCell ref="Q4:R4"/>
    <mergeCell ref="Q5:R5"/>
    <mergeCell ref="Q6:R6"/>
    <mergeCell ref="Q7:R7"/>
    <mergeCell ref="Q8:R8"/>
    <mergeCell ref="Q9:R9"/>
    <mergeCell ref="Q10:R10"/>
    <mergeCell ref="Q11:R11"/>
    <mergeCell ref="Q12:R12"/>
    <mergeCell ref="Q13:R13"/>
    <mergeCell ref="Q14:R14"/>
    <mergeCell ref="Q15:R15"/>
    <mergeCell ref="Q16:R16"/>
    <mergeCell ref="Q17:R17"/>
  </mergeCells>
  <pageMargins left="0.70866141732283472" right="0.51181102362204722" top="0.55118110236220474" bottom="0.55118110236220474" header="0.31496062992125984" footer="0.31496062992125984"/>
  <pageSetup paperSize="41" scale="88"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FFFF00"/>
  </sheetPr>
  <dimension ref="A1:ND71"/>
  <sheetViews>
    <sheetView view="pageBreakPreview" topLeftCell="N11" zoomScale="120" zoomScaleNormal="100" zoomScaleSheetLayoutView="120" zoomScalePageLayoutView="120" workbookViewId="0">
      <selection activeCell="N13" sqref="N13"/>
    </sheetView>
  </sheetViews>
  <sheetFormatPr baseColWidth="10" defaultColWidth="10.875" defaultRowHeight="9" x14ac:dyDescent="0.25"/>
  <cols>
    <col min="1" max="1" width="12.75" style="2" customWidth="1"/>
    <col min="2" max="2" width="4.125" style="1" customWidth="1"/>
    <col min="3" max="3" width="24.25" style="1" customWidth="1"/>
    <col min="4" max="4" width="17" style="1" customWidth="1"/>
    <col min="5" max="5" width="19.125" style="1" customWidth="1"/>
    <col min="6" max="6" width="11.875" style="1" customWidth="1"/>
    <col min="7" max="7" width="13.625" style="1" customWidth="1"/>
    <col min="8" max="8" width="26.125" style="1" customWidth="1"/>
    <col min="9" max="9" width="11.375" style="1" customWidth="1"/>
    <col min="10" max="10" width="27.375" style="164" customWidth="1"/>
    <col min="11" max="11" width="40.125" style="1" customWidth="1"/>
    <col min="12" max="12" width="10.875" style="1"/>
    <col min="13" max="13" width="29.25" style="1" customWidth="1"/>
    <col min="14" max="14" width="52.25" style="1" customWidth="1"/>
    <col min="15" max="15" width="10.875" style="1"/>
    <col min="16" max="16" width="32.125" style="1" customWidth="1"/>
    <col min="17" max="16384" width="10.875" style="1"/>
  </cols>
  <sheetData>
    <row r="1" spans="1:368" ht="15.75" customHeight="1" thickBot="1" x14ac:dyDescent="0.3">
      <c r="A1" s="417" t="s">
        <v>418</v>
      </c>
      <c r="B1" s="418"/>
      <c r="C1" s="418"/>
      <c r="D1" s="418"/>
      <c r="E1" s="418"/>
      <c r="F1" s="418"/>
      <c r="G1" s="418"/>
      <c r="H1" s="418"/>
      <c r="I1" s="418"/>
      <c r="J1" s="418"/>
      <c r="K1" s="418"/>
      <c r="L1" s="418"/>
      <c r="M1" s="418"/>
      <c r="N1" s="418"/>
      <c r="O1" s="418"/>
      <c r="P1" s="418"/>
    </row>
    <row r="2" spans="1:368" s="4" customFormat="1" ht="15" customHeight="1" thickBot="1" x14ac:dyDescent="0.3">
      <c r="A2" s="340" t="s">
        <v>45</v>
      </c>
      <c r="B2" s="419"/>
      <c r="C2" s="419"/>
      <c r="D2" s="419"/>
      <c r="E2" s="419"/>
      <c r="F2" s="419"/>
      <c r="G2" s="419"/>
      <c r="H2" s="419"/>
      <c r="I2" s="419"/>
      <c r="J2" s="419"/>
      <c r="K2" s="419"/>
      <c r="L2" s="419"/>
      <c r="M2" s="419"/>
      <c r="N2" s="419"/>
      <c r="O2" s="419"/>
      <c r="P2" s="419"/>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row>
    <row r="3" spans="1:368" s="4" customFormat="1" ht="17.25" customHeight="1" x14ac:dyDescent="0.25">
      <c r="A3" s="345" t="s">
        <v>1</v>
      </c>
      <c r="B3" s="339" t="s">
        <v>2</v>
      </c>
      <c r="C3" s="376"/>
      <c r="D3" s="345" t="s">
        <v>46</v>
      </c>
      <c r="E3" s="345" t="s">
        <v>47</v>
      </c>
      <c r="F3" s="345" t="s">
        <v>4</v>
      </c>
      <c r="G3" s="339" t="s">
        <v>22</v>
      </c>
      <c r="H3" s="326" t="s">
        <v>57</v>
      </c>
      <c r="I3" s="327"/>
      <c r="J3" s="328"/>
      <c r="K3" s="326" t="s">
        <v>422</v>
      </c>
      <c r="L3" s="327"/>
      <c r="M3" s="328"/>
      <c r="N3" s="326" t="s">
        <v>472</v>
      </c>
      <c r="O3" s="327"/>
      <c r="P3" s="328"/>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row>
    <row r="4" spans="1:368" s="3" customFormat="1" ht="17.25" customHeight="1" thickBot="1" x14ac:dyDescent="0.3">
      <c r="A4" s="346"/>
      <c r="B4" s="340"/>
      <c r="C4" s="377"/>
      <c r="D4" s="346"/>
      <c r="E4" s="346"/>
      <c r="F4" s="346"/>
      <c r="G4" s="340"/>
      <c r="H4" s="166" t="s">
        <v>61</v>
      </c>
      <c r="I4" s="166" t="s">
        <v>60</v>
      </c>
      <c r="J4" s="167" t="s">
        <v>58</v>
      </c>
      <c r="K4" s="166" t="s">
        <v>61</v>
      </c>
      <c r="L4" s="166" t="s">
        <v>60</v>
      </c>
      <c r="M4" s="167" t="s">
        <v>58</v>
      </c>
      <c r="N4" s="166" t="s">
        <v>61</v>
      </c>
      <c r="O4" s="166" t="s">
        <v>60</v>
      </c>
      <c r="P4" s="167" t="s">
        <v>58</v>
      </c>
    </row>
    <row r="5" spans="1:368" s="2" customFormat="1" ht="108.75" customHeight="1" thickBot="1" x14ac:dyDescent="0.25">
      <c r="A5" s="378" t="s">
        <v>48</v>
      </c>
      <c r="B5" s="349" t="s">
        <v>162</v>
      </c>
      <c r="C5" s="64" t="s">
        <v>160</v>
      </c>
      <c r="D5" s="71" t="s">
        <v>161</v>
      </c>
      <c r="E5" s="72" t="s">
        <v>364</v>
      </c>
      <c r="F5" s="49"/>
      <c r="G5" s="49"/>
      <c r="H5" s="69"/>
      <c r="I5" s="130">
        <f>9/13</f>
        <v>0.69230769230769229</v>
      </c>
      <c r="J5" s="56" t="s">
        <v>386</v>
      </c>
      <c r="K5" s="175"/>
      <c r="L5" s="176">
        <f>9/13</f>
        <v>0.69230769230769229</v>
      </c>
      <c r="M5" s="177" t="s">
        <v>386</v>
      </c>
      <c r="N5" s="175"/>
      <c r="O5" s="176">
        <f>10/13</f>
        <v>0.76923076923076927</v>
      </c>
      <c r="P5" s="177" t="s">
        <v>501</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row>
    <row r="6" spans="1:368" ht="51" customHeight="1" thickBot="1" x14ac:dyDescent="0.3">
      <c r="A6" s="379"/>
      <c r="B6" s="350"/>
      <c r="C6" s="140" t="s">
        <v>163</v>
      </c>
      <c r="D6" s="347" t="s">
        <v>164</v>
      </c>
      <c r="E6" s="348"/>
      <c r="F6" s="141" t="s">
        <v>44</v>
      </c>
      <c r="G6" s="142" t="s">
        <v>165</v>
      </c>
      <c r="H6" s="143"/>
      <c r="I6" s="144">
        <f>4/12/2</f>
        <v>0.16666666666666666</v>
      </c>
      <c r="J6" s="160" t="s">
        <v>383</v>
      </c>
      <c r="K6" s="178"/>
      <c r="L6" s="179">
        <v>0.33</v>
      </c>
      <c r="M6" s="173" t="s">
        <v>447</v>
      </c>
      <c r="N6" s="178"/>
      <c r="O6" s="179">
        <v>0.33</v>
      </c>
      <c r="P6" s="173" t="s">
        <v>491</v>
      </c>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row>
    <row r="7" spans="1:368" ht="45.75" thickBot="1" x14ac:dyDescent="0.3">
      <c r="A7" s="379"/>
      <c r="B7" s="350"/>
      <c r="C7" s="75" t="s">
        <v>166</v>
      </c>
      <c r="D7" s="341" t="s">
        <v>167</v>
      </c>
      <c r="E7" s="342"/>
      <c r="F7" s="76" t="s">
        <v>31</v>
      </c>
      <c r="G7" s="100" t="s">
        <v>168</v>
      </c>
      <c r="H7" s="111"/>
      <c r="I7" s="112">
        <v>0</v>
      </c>
      <c r="J7" s="161" t="s">
        <v>385</v>
      </c>
      <c r="K7" s="171"/>
      <c r="L7" s="172">
        <v>0</v>
      </c>
      <c r="M7" s="173" t="s">
        <v>446</v>
      </c>
      <c r="N7" s="171"/>
      <c r="O7" s="172">
        <v>1</v>
      </c>
      <c r="P7" s="173" t="s">
        <v>492</v>
      </c>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row>
    <row r="8" spans="1:368" ht="51" customHeight="1" thickBot="1" x14ac:dyDescent="0.3">
      <c r="A8" s="379"/>
      <c r="B8" s="350"/>
      <c r="C8" s="75" t="s">
        <v>169</v>
      </c>
      <c r="D8" s="341" t="s">
        <v>170</v>
      </c>
      <c r="E8" s="342"/>
      <c r="F8" s="76" t="s">
        <v>31</v>
      </c>
      <c r="G8" s="100" t="s">
        <v>168</v>
      </c>
      <c r="H8" s="111"/>
      <c r="I8" s="112">
        <v>0</v>
      </c>
      <c r="J8" s="161" t="s">
        <v>381</v>
      </c>
      <c r="K8" s="171"/>
      <c r="L8" s="172">
        <v>0</v>
      </c>
      <c r="M8" s="173" t="s">
        <v>446</v>
      </c>
      <c r="N8" s="171"/>
      <c r="O8" s="172">
        <v>1</v>
      </c>
      <c r="P8" s="173" t="s">
        <v>492</v>
      </c>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row>
    <row r="9" spans="1:368" ht="51.75" customHeight="1" thickBot="1" x14ac:dyDescent="0.3">
      <c r="A9" s="379"/>
      <c r="B9" s="350"/>
      <c r="C9" s="75" t="s">
        <v>171</v>
      </c>
      <c r="D9" s="341" t="s">
        <v>172</v>
      </c>
      <c r="E9" s="342"/>
      <c r="F9" s="76" t="s">
        <v>31</v>
      </c>
      <c r="G9" s="100" t="s">
        <v>168</v>
      </c>
      <c r="H9" s="113"/>
      <c r="I9" s="112">
        <v>0</v>
      </c>
      <c r="J9" s="161" t="s">
        <v>381</v>
      </c>
      <c r="K9" s="174"/>
      <c r="L9" s="172">
        <v>0</v>
      </c>
      <c r="M9" s="173" t="s">
        <v>446</v>
      </c>
      <c r="N9" s="174"/>
      <c r="O9" s="172">
        <v>1</v>
      </c>
      <c r="P9" s="173" t="s">
        <v>492</v>
      </c>
    </row>
    <row r="10" spans="1:368" ht="45.75" thickBot="1" x14ac:dyDescent="0.3">
      <c r="A10" s="379"/>
      <c r="B10" s="350"/>
      <c r="C10" s="145" t="s">
        <v>173</v>
      </c>
      <c r="D10" s="343" t="s">
        <v>174</v>
      </c>
      <c r="E10" s="344"/>
      <c r="F10" s="74" t="s">
        <v>31</v>
      </c>
      <c r="G10" s="100" t="s">
        <v>175</v>
      </c>
      <c r="H10" s="146" t="s">
        <v>371</v>
      </c>
      <c r="I10" s="112">
        <v>1</v>
      </c>
      <c r="J10" s="157" t="s">
        <v>372</v>
      </c>
      <c r="K10" s="178" t="s">
        <v>437</v>
      </c>
      <c r="L10" s="172">
        <v>1</v>
      </c>
      <c r="M10" s="180" t="s">
        <v>372</v>
      </c>
      <c r="N10" s="178"/>
      <c r="O10" s="172">
        <v>1</v>
      </c>
      <c r="P10" s="173" t="s">
        <v>493</v>
      </c>
    </row>
    <row r="11" spans="1:368" ht="128.25" customHeight="1" thickBot="1" x14ac:dyDescent="0.3">
      <c r="A11" s="379"/>
      <c r="B11" s="350"/>
      <c r="C11" s="145" t="s">
        <v>176</v>
      </c>
      <c r="D11" s="343" t="s">
        <v>177</v>
      </c>
      <c r="E11" s="344"/>
      <c r="F11" s="99" t="s">
        <v>178</v>
      </c>
      <c r="G11" s="208" t="s">
        <v>50</v>
      </c>
      <c r="H11" s="209" t="s">
        <v>374</v>
      </c>
      <c r="I11" s="112">
        <f>4/12</f>
        <v>0.33333333333333331</v>
      </c>
      <c r="J11" s="161" t="s">
        <v>375</v>
      </c>
      <c r="K11" s="178" t="s">
        <v>438</v>
      </c>
      <c r="L11" s="172">
        <v>0.66</v>
      </c>
      <c r="M11" s="181" t="s">
        <v>439</v>
      </c>
      <c r="N11" s="178"/>
      <c r="O11" s="172">
        <f>11/12</f>
        <v>0.91666666666666663</v>
      </c>
      <c r="P11" s="181" t="s">
        <v>539</v>
      </c>
    </row>
    <row r="12" spans="1:368" ht="59.25" customHeight="1" thickBot="1" x14ac:dyDescent="0.3">
      <c r="A12" s="350" t="s">
        <v>48</v>
      </c>
      <c r="B12" s="350" t="s">
        <v>162</v>
      </c>
      <c r="C12" s="145" t="s">
        <v>179</v>
      </c>
      <c r="D12" s="343" t="s">
        <v>180</v>
      </c>
      <c r="E12" s="344"/>
      <c r="F12" s="74" t="s">
        <v>31</v>
      </c>
      <c r="G12" s="99" t="s">
        <v>175</v>
      </c>
      <c r="H12" s="129" t="s">
        <v>370</v>
      </c>
      <c r="I12" s="114">
        <v>1</v>
      </c>
      <c r="J12" s="157" t="s">
        <v>372</v>
      </c>
      <c r="K12" s="178" t="s">
        <v>440</v>
      </c>
      <c r="L12" s="172">
        <v>1</v>
      </c>
      <c r="M12" s="180" t="s">
        <v>372</v>
      </c>
      <c r="N12" s="178"/>
      <c r="O12" s="172">
        <v>1</v>
      </c>
      <c r="P12" s="180" t="s">
        <v>494</v>
      </c>
    </row>
    <row r="13" spans="1:368" ht="126" customHeight="1" thickBot="1" x14ac:dyDescent="0.3">
      <c r="A13" s="350"/>
      <c r="B13" s="350"/>
      <c r="C13" s="145" t="s">
        <v>181</v>
      </c>
      <c r="D13" s="343" t="s">
        <v>182</v>
      </c>
      <c r="E13" s="344"/>
      <c r="F13" s="74" t="s">
        <v>183</v>
      </c>
      <c r="G13" s="99" t="s">
        <v>184</v>
      </c>
      <c r="H13" s="147" t="s">
        <v>377</v>
      </c>
      <c r="I13" s="114">
        <v>1</v>
      </c>
      <c r="J13" s="157" t="s">
        <v>376</v>
      </c>
      <c r="K13" s="178" t="s">
        <v>441</v>
      </c>
      <c r="L13" s="172">
        <v>1</v>
      </c>
      <c r="M13" s="180" t="s">
        <v>372</v>
      </c>
      <c r="N13" s="178"/>
      <c r="O13" s="172">
        <v>1</v>
      </c>
      <c r="P13" s="173" t="s">
        <v>493</v>
      </c>
    </row>
    <row r="14" spans="1:368" ht="74.25" customHeight="1" thickBot="1" x14ac:dyDescent="0.25">
      <c r="A14" s="350"/>
      <c r="B14" s="350"/>
      <c r="C14" s="145" t="s">
        <v>185</v>
      </c>
      <c r="D14" s="343" t="s">
        <v>186</v>
      </c>
      <c r="E14" s="344"/>
      <c r="F14" s="74" t="s">
        <v>31</v>
      </c>
      <c r="G14" s="99" t="s">
        <v>175</v>
      </c>
      <c r="H14" s="148" t="s">
        <v>378</v>
      </c>
      <c r="I14" s="115">
        <v>1</v>
      </c>
      <c r="J14" s="157" t="s">
        <v>376</v>
      </c>
      <c r="K14" s="178" t="s">
        <v>442</v>
      </c>
      <c r="L14" s="172">
        <v>1</v>
      </c>
      <c r="M14" s="180" t="s">
        <v>372</v>
      </c>
      <c r="N14" s="178"/>
      <c r="O14" s="172">
        <v>1</v>
      </c>
      <c r="P14" s="180" t="s">
        <v>495</v>
      </c>
    </row>
    <row r="15" spans="1:368" ht="77.25" customHeight="1" thickBot="1" x14ac:dyDescent="0.3">
      <c r="A15" s="350"/>
      <c r="B15" s="350"/>
      <c r="C15" s="145" t="s">
        <v>187</v>
      </c>
      <c r="D15" s="343" t="s">
        <v>188</v>
      </c>
      <c r="E15" s="344"/>
      <c r="F15" s="74" t="s">
        <v>31</v>
      </c>
      <c r="G15" s="99" t="s">
        <v>175</v>
      </c>
      <c r="H15" s="146" t="s">
        <v>373</v>
      </c>
      <c r="I15" s="116">
        <v>1</v>
      </c>
      <c r="J15" s="157" t="s">
        <v>372</v>
      </c>
      <c r="K15" s="178" t="s">
        <v>443</v>
      </c>
      <c r="L15" s="172">
        <v>1</v>
      </c>
      <c r="M15" s="180" t="s">
        <v>372</v>
      </c>
      <c r="N15" s="178"/>
      <c r="O15" s="172">
        <v>1</v>
      </c>
      <c r="P15" s="173" t="s">
        <v>493</v>
      </c>
    </row>
    <row r="16" spans="1:368" ht="117" customHeight="1" x14ac:dyDescent="0.25">
      <c r="A16" s="350"/>
      <c r="B16" s="350"/>
      <c r="C16" s="145" t="s">
        <v>189</v>
      </c>
      <c r="D16" s="343" t="s">
        <v>190</v>
      </c>
      <c r="E16" s="344"/>
      <c r="F16" s="74" t="s">
        <v>191</v>
      </c>
      <c r="G16" s="99" t="s">
        <v>192</v>
      </c>
      <c r="H16" s="146" t="s">
        <v>379</v>
      </c>
      <c r="I16" s="116">
        <f>2/10</f>
        <v>0.2</v>
      </c>
      <c r="J16" s="156" t="s">
        <v>419</v>
      </c>
      <c r="K16" s="178" t="s">
        <v>444</v>
      </c>
      <c r="L16" s="172">
        <v>1</v>
      </c>
      <c r="M16" s="180" t="s">
        <v>372</v>
      </c>
      <c r="N16" s="178"/>
      <c r="O16" s="172">
        <v>1</v>
      </c>
      <c r="P16" s="180" t="s">
        <v>540</v>
      </c>
    </row>
    <row r="17" spans="1:16" ht="186" customHeight="1" x14ac:dyDescent="0.25">
      <c r="A17" s="350"/>
      <c r="B17" s="350">
        <v>1.1000000000000001</v>
      </c>
      <c r="C17" s="145" t="s">
        <v>193</v>
      </c>
      <c r="D17" s="343" t="s">
        <v>194</v>
      </c>
      <c r="E17" s="344"/>
      <c r="F17" s="74" t="s">
        <v>195</v>
      </c>
      <c r="G17" s="99" t="s">
        <v>50</v>
      </c>
      <c r="H17" s="117"/>
      <c r="I17" s="118">
        <f>4/12</f>
        <v>0.33333333333333331</v>
      </c>
      <c r="J17" s="157" t="s">
        <v>388</v>
      </c>
      <c r="K17" s="182"/>
      <c r="L17" s="183">
        <f>5/12</f>
        <v>0.41666666666666669</v>
      </c>
      <c r="M17" s="180" t="s">
        <v>445</v>
      </c>
      <c r="N17" s="182"/>
      <c r="O17" s="183">
        <v>0.42</v>
      </c>
      <c r="P17" s="180" t="s">
        <v>490</v>
      </c>
    </row>
    <row r="18" spans="1:16" ht="117" customHeight="1" thickBot="1" x14ac:dyDescent="0.3">
      <c r="A18" s="350" t="s">
        <v>48</v>
      </c>
      <c r="B18" s="351"/>
      <c r="C18" s="82" t="s">
        <v>196</v>
      </c>
      <c r="D18" s="392" t="s">
        <v>197</v>
      </c>
      <c r="E18" s="393"/>
      <c r="F18" s="125" t="s">
        <v>198</v>
      </c>
      <c r="G18" s="101" t="s">
        <v>199</v>
      </c>
      <c r="H18" s="126"/>
      <c r="I18" s="118">
        <v>0</v>
      </c>
      <c r="J18" s="157" t="s">
        <v>380</v>
      </c>
      <c r="K18" s="184"/>
      <c r="L18" s="183">
        <v>0</v>
      </c>
      <c r="M18" s="180" t="s">
        <v>496</v>
      </c>
      <c r="N18" s="184"/>
      <c r="O18" s="183">
        <v>0.5</v>
      </c>
      <c r="P18" s="180" t="s">
        <v>497</v>
      </c>
    </row>
    <row r="19" spans="1:16" ht="39" customHeight="1" x14ac:dyDescent="0.25">
      <c r="A19" s="350"/>
      <c r="B19" s="388" t="s">
        <v>200</v>
      </c>
      <c r="C19" s="386" t="s">
        <v>75</v>
      </c>
      <c r="D19" s="386" t="s">
        <v>201</v>
      </c>
      <c r="E19" s="349" t="s">
        <v>332</v>
      </c>
      <c r="F19" s="349" t="s">
        <v>49</v>
      </c>
      <c r="G19" s="85" t="s">
        <v>202</v>
      </c>
      <c r="H19" s="394" t="s">
        <v>498</v>
      </c>
      <c r="I19" s="397">
        <v>0.5</v>
      </c>
      <c r="J19" s="399" t="s">
        <v>367</v>
      </c>
      <c r="K19" s="371" t="s">
        <v>436</v>
      </c>
      <c r="L19" s="329">
        <v>0.75</v>
      </c>
      <c r="M19" s="332" t="s">
        <v>367</v>
      </c>
      <c r="N19" s="412" t="s">
        <v>548</v>
      </c>
      <c r="O19" s="329">
        <v>1</v>
      </c>
      <c r="P19" s="332" t="s">
        <v>483</v>
      </c>
    </row>
    <row r="20" spans="1:16" ht="36" customHeight="1" x14ac:dyDescent="0.25">
      <c r="A20" s="350"/>
      <c r="B20" s="389"/>
      <c r="C20" s="382"/>
      <c r="D20" s="382"/>
      <c r="E20" s="350"/>
      <c r="F20" s="350"/>
      <c r="G20" s="81" t="s">
        <v>203</v>
      </c>
      <c r="H20" s="395"/>
      <c r="I20" s="369"/>
      <c r="J20" s="400"/>
      <c r="K20" s="372"/>
      <c r="L20" s="330"/>
      <c r="M20" s="333"/>
      <c r="N20" s="413"/>
      <c r="O20" s="330"/>
      <c r="P20" s="333"/>
    </row>
    <row r="21" spans="1:16" ht="33" customHeight="1" x14ac:dyDescent="0.25">
      <c r="A21" s="350"/>
      <c r="B21" s="389"/>
      <c r="C21" s="382"/>
      <c r="D21" s="382"/>
      <c r="E21" s="350"/>
      <c r="F21" s="350"/>
      <c r="G21" s="81" t="s">
        <v>204</v>
      </c>
      <c r="H21" s="395"/>
      <c r="I21" s="369"/>
      <c r="J21" s="400"/>
      <c r="K21" s="372"/>
      <c r="L21" s="330"/>
      <c r="M21" s="333"/>
      <c r="N21" s="413"/>
      <c r="O21" s="330"/>
      <c r="P21" s="333"/>
    </row>
    <row r="22" spans="1:16" ht="36.75" customHeight="1" thickBot="1" x14ac:dyDescent="0.3">
      <c r="A22" s="350"/>
      <c r="B22" s="390"/>
      <c r="C22" s="383"/>
      <c r="D22" s="383"/>
      <c r="E22" s="351"/>
      <c r="F22" s="351"/>
      <c r="G22" s="98" t="s">
        <v>205</v>
      </c>
      <c r="H22" s="396"/>
      <c r="I22" s="398"/>
      <c r="J22" s="401"/>
      <c r="K22" s="421"/>
      <c r="L22" s="331"/>
      <c r="M22" s="334"/>
      <c r="N22" s="414"/>
      <c r="O22" s="331"/>
      <c r="P22" s="334"/>
    </row>
    <row r="23" spans="1:16" ht="36.75" customHeight="1" x14ac:dyDescent="0.25">
      <c r="A23" s="350"/>
      <c r="B23" s="387" t="s">
        <v>206</v>
      </c>
      <c r="C23" s="386" t="s">
        <v>76</v>
      </c>
      <c r="D23" s="387" t="s">
        <v>207</v>
      </c>
      <c r="E23" s="349" t="s">
        <v>365</v>
      </c>
      <c r="F23" s="349" t="s">
        <v>208</v>
      </c>
      <c r="G23" s="85" t="s">
        <v>209</v>
      </c>
      <c r="H23" s="371" t="s">
        <v>384</v>
      </c>
      <c r="I23" s="335">
        <f>1/4</f>
        <v>0.25</v>
      </c>
      <c r="J23" s="332" t="s">
        <v>389</v>
      </c>
      <c r="K23" s="371" t="s">
        <v>426</v>
      </c>
      <c r="L23" s="335">
        <v>0.75</v>
      </c>
      <c r="M23" s="332" t="s">
        <v>427</v>
      </c>
      <c r="N23" s="409" t="s">
        <v>528</v>
      </c>
      <c r="O23" s="335">
        <v>1</v>
      </c>
      <c r="P23" s="332" t="s">
        <v>489</v>
      </c>
    </row>
    <row r="24" spans="1:16" ht="34.5" customHeight="1" x14ac:dyDescent="0.25">
      <c r="A24" s="350"/>
      <c r="B24" s="380"/>
      <c r="C24" s="382"/>
      <c r="D24" s="380"/>
      <c r="E24" s="350"/>
      <c r="F24" s="350"/>
      <c r="G24" s="81" t="s">
        <v>210</v>
      </c>
      <c r="H24" s="372"/>
      <c r="I24" s="336"/>
      <c r="J24" s="333"/>
      <c r="K24" s="372"/>
      <c r="L24" s="336"/>
      <c r="M24" s="333"/>
      <c r="N24" s="410"/>
      <c r="O24" s="336"/>
      <c r="P24" s="333"/>
    </row>
    <row r="25" spans="1:16" ht="40.5" customHeight="1" x14ac:dyDescent="0.25">
      <c r="A25" s="350"/>
      <c r="B25" s="380"/>
      <c r="C25" s="382"/>
      <c r="D25" s="380"/>
      <c r="E25" s="350"/>
      <c r="F25" s="350"/>
      <c r="G25" s="81" t="s">
        <v>211</v>
      </c>
      <c r="H25" s="372"/>
      <c r="I25" s="336"/>
      <c r="J25" s="333"/>
      <c r="K25" s="372"/>
      <c r="L25" s="336"/>
      <c r="M25" s="333"/>
      <c r="N25" s="410"/>
      <c r="O25" s="336"/>
      <c r="P25" s="333"/>
    </row>
    <row r="26" spans="1:16" ht="30" customHeight="1" thickBot="1" x14ac:dyDescent="0.3">
      <c r="A26" s="351"/>
      <c r="B26" s="380"/>
      <c r="C26" s="383"/>
      <c r="D26" s="381"/>
      <c r="E26" s="351"/>
      <c r="F26" s="351"/>
      <c r="G26" s="98" t="s">
        <v>212</v>
      </c>
      <c r="H26" s="373"/>
      <c r="I26" s="337"/>
      <c r="J26" s="338"/>
      <c r="K26" s="373"/>
      <c r="L26" s="337"/>
      <c r="M26" s="338"/>
      <c r="N26" s="411"/>
      <c r="O26" s="337"/>
      <c r="P26" s="338"/>
    </row>
    <row r="27" spans="1:16" ht="121.5" customHeight="1" thickBot="1" x14ac:dyDescent="0.3">
      <c r="A27" s="58" t="s">
        <v>48</v>
      </c>
      <c r="B27" s="49" t="s">
        <v>213</v>
      </c>
      <c r="C27" s="96" t="s">
        <v>214</v>
      </c>
      <c r="D27" s="49" t="s">
        <v>77</v>
      </c>
      <c r="E27" s="72" t="s">
        <v>387</v>
      </c>
      <c r="F27" s="67" t="s">
        <v>44</v>
      </c>
      <c r="G27" s="102" t="s">
        <v>215</v>
      </c>
      <c r="H27" s="133"/>
      <c r="I27" s="134">
        <v>0.33</v>
      </c>
      <c r="J27" s="158" t="s">
        <v>400</v>
      </c>
      <c r="K27" s="185"/>
      <c r="L27" s="186">
        <v>0.66</v>
      </c>
      <c r="M27" s="187" t="s">
        <v>400</v>
      </c>
      <c r="N27" s="185"/>
      <c r="O27" s="186"/>
      <c r="P27" s="187" t="s">
        <v>534</v>
      </c>
    </row>
    <row r="28" spans="1:16" ht="140.25" customHeight="1" thickBot="1" x14ac:dyDescent="0.3">
      <c r="A28" s="73"/>
      <c r="B28" s="49" t="s">
        <v>216</v>
      </c>
      <c r="C28" s="87" t="s">
        <v>217</v>
      </c>
      <c r="D28" s="49" t="s">
        <v>218</v>
      </c>
      <c r="E28" s="72" t="s">
        <v>448</v>
      </c>
      <c r="F28" s="67" t="s">
        <v>32</v>
      </c>
      <c r="G28" s="102" t="s">
        <v>50</v>
      </c>
      <c r="H28" s="153" t="s">
        <v>397</v>
      </c>
      <c r="I28" s="134">
        <f>4/12</f>
        <v>0.33333333333333331</v>
      </c>
      <c r="J28" s="155" t="s">
        <v>398</v>
      </c>
      <c r="K28" s="188" t="s">
        <v>397</v>
      </c>
      <c r="L28" s="186">
        <v>0.33</v>
      </c>
      <c r="M28" s="189" t="s">
        <v>449</v>
      </c>
      <c r="N28" s="188"/>
      <c r="O28" s="186"/>
      <c r="P28" s="187" t="s">
        <v>534</v>
      </c>
    </row>
    <row r="29" spans="1:16" ht="118.5" customHeight="1" thickBot="1" x14ac:dyDescent="0.3">
      <c r="A29" s="73"/>
      <c r="B29" s="82" t="s">
        <v>219</v>
      </c>
      <c r="C29" s="88" t="s">
        <v>220</v>
      </c>
      <c r="D29" s="82" t="s">
        <v>51</v>
      </c>
      <c r="E29" s="125" t="s">
        <v>354</v>
      </c>
      <c r="F29" s="98" t="s">
        <v>32</v>
      </c>
      <c r="G29" s="131" t="s">
        <v>221</v>
      </c>
      <c r="H29" s="121"/>
      <c r="I29" s="132">
        <v>0</v>
      </c>
      <c r="J29" s="162" t="s">
        <v>399</v>
      </c>
      <c r="K29" s="190" t="s">
        <v>450</v>
      </c>
      <c r="L29" s="191">
        <v>0</v>
      </c>
      <c r="M29" s="192" t="s">
        <v>399</v>
      </c>
      <c r="N29" s="190"/>
      <c r="O29" s="191"/>
      <c r="P29" s="187" t="s">
        <v>534</v>
      </c>
    </row>
    <row r="30" spans="1:16" ht="234" customHeight="1" thickBot="1" x14ac:dyDescent="0.3">
      <c r="A30" s="58" t="s">
        <v>48</v>
      </c>
      <c r="B30" s="49" t="s">
        <v>222</v>
      </c>
      <c r="C30" s="87" t="s">
        <v>223</v>
      </c>
      <c r="D30" s="49" t="s">
        <v>224</v>
      </c>
      <c r="E30" s="72" t="s">
        <v>355</v>
      </c>
      <c r="F30" s="203" t="s">
        <v>225</v>
      </c>
      <c r="G30" s="102" t="s">
        <v>50</v>
      </c>
      <c r="H30" s="113"/>
      <c r="I30" s="114">
        <f>4/12</f>
        <v>0.33333333333333331</v>
      </c>
      <c r="J30" s="159" t="s">
        <v>451</v>
      </c>
      <c r="K30" s="174"/>
      <c r="L30" s="193">
        <f>6/12</f>
        <v>0.5</v>
      </c>
      <c r="M30" s="194" t="s">
        <v>452</v>
      </c>
      <c r="N30" s="174"/>
      <c r="O30" s="193">
        <f>9/12</f>
        <v>0.75</v>
      </c>
      <c r="P30" s="187" t="s">
        <v>552</v>
      </c>
    </row>
    <row r="31" spans="1:16" ht="39.75" customHeight="1" x14ac:dyDescent="0.25">
      <c r="A31" s="73"/>
      <c r="B31" s="380" t="s">
        <v>226</v>
      </c>
      <c r="C31" s="382" t="s">
        <v>227</v>
      </c>
      <c r="D31" s="380" t="s">
        <v>91</v>
      </c>
      <c r="E31" s="349" t="s">
        <v>356</v>
      </c>
      <c r="F31" s="350" t="s">
        <v>228</v>
      </c>
      <c r="G31" s="100" t="s">
        <v>229</v>
      </c>
      <c r="H31" s="415"/>
      <c r="I31" s="364">
        <v>0</v>
      </c>
      <c r="J31" s="360" t="s">
        <v>409</v>
      </c>
      <c r="K31" s="420"/>
      <c r="L31" s="317">
        <v>0</v>
      </c>
      <c r="M31" s="314" t="s">
        <v>453</v>
      </c>
      <c r="N31" s="420"/>
      <c r="O31" s="317"/>
      <c r="P31" s="314" t="s">
        <v>535</v>
      </c>
    </row>
    <row r="32" spans="1:16" ht="64.5" customHeight="1" thickBot="1" x14ac:dyDescent="0.3">
      <c r="A32" s="73"/>
      <c r="B32" s="381"/>
      <c r="C32" s="383"/>
      <c r="D32" s="381"/>
      <c r="E32" s="351"/>
      <c r="F32" s="351"/>
      <c r="G32" s="101" t="s">
        <v>230</v>
      </c>
      <c r="H32" s="365"/>
      <c r="I32" s="365"/>
      <c r="J32" s="416"/>
      <c r="K32" s="318"/>
      <c r="L32" s="318"/>
      <c r="M32" s="316"/>
      <c r="N32" s="318"/>
      <c r="O32" s="318"/>
      <c r="P32" s="316"/>
    </row>
    <row r="33" spans="1:16" ht="45" x14ac:dyDescent="0.25">
      <c r="A33" s="73"/>
      <c r="B33" s="387" t="s">
        <v>231</v>
      </c>
      <c r="C33" s="86" t="s">
        <v>232</v>
      </c>
      <c r="D33" s="77"/>
      <c r="E33" s="77"/>
      <c r="F33" s="77"/>
      <c r="G33" s="100"/>
      <c r="H33" s="123"/>
      <c r="I33" s="123"/>
      <c r="J33" s="216"/>
      <c r="K33" s="174"/>
      <c r="L33" s="174"/>
      <c r="M33" s="195"/>
      <c r="N33" s="174"/>
      <c r="O33" s="174"/>
      <c r="P33" s="195"/>
    </row>
    <row r="34" spans="1:16" ht="146.25" x14ac:dyDescent="0.25">
      <c r="A34" s="73"/>
      <c r="B34" s="380"/>
      <c r="C34" s="86" t="s">
        <v>233</v>
      </c>
      <c r="D34" s="219" t="s">
        <v>52</v>
      </c>
      <c r="E34" s="100" t="s">
        <v>52</v>
      </c>
      <c r="F34" s="220" t="s">
        <v>43</v>
      </c>
      <c r="G34" s="220" t="s">
        <v>53</v>
      </c>
      <c r="H34" s="221" t="s">
        <v>417</v>
      </c>
      <c r="I34" s="222">
        <v>0.33</v>
      </c>
      <c r="J34" s="216"/>
      <c r="K34" s="223" t="s">
        <v>469</v>
      </c>
      <c r="L34" s="224">
        <v>0.67</v>
      </c>
      <c r="M34" s="225" t="s">
        <v>470</v>
      </c>
      <c r="N34" s="232" t="s">
        <v>536</v>
      </c>
      <c r="O34" s="224">
        <v>1</v>
      </c>
      <c r="P34" s="225" t="s">
        <v>483</v>
      </c>
    </row>
    <row r="35" spans="1:16" ht="78.75" x14ac:dyDescent="0.25">
      <c r="A35" s="73"/>
      <c r="B35" s="391"/>
      <c r="C35" s="228" t="s">
        <v>234</v>
      </c>
      <c r="D35" s="229" t="s">
        <v>235</v>
      </c>
      <c r="E35" s="208" t="s">
        <v>401</v>
      </c>
      <c r="F35" s="208" t="s">
        <v>54</v>
      </c>
      <c r="G35" s="208" t="s">
        <v>50</v>
      </c>
      <c r="H35" s="230" t="s">
        <v>403</v>
      </c>
      <c r="I35" s="231">
        <f>4/12</f>
        <v>0.33333333333333331</v>
      </c>
      <c r="J35" s="184" t="s">
        <v>404</v>
      </c>
      <c r="K35" s="230" t="s">
        <v>403</v>
      </c>
      <c r="L35" s="231">
        <f>8/12</f>
        <v>0.66666666666666663</v>
      </c>
      <c r="M35" s="184" t="s">
        <v>462</v>
      </c>
      <c r="N35" s="230"/>
      <c r="O35" s="231">
        <v>1</v>
      </c>
      <c r="P35" s="184" t="s">
        <v>538</v>
      </c>
    </row>
    <row r="36" spans="1:16" ht="111.75" customHeight="1" x14ac:dyDescent="0.25">
      <c r="A36" s="73"/>
      <c r="B36" s="380"/>
      <c r="C36" s="215" t="s">
        <v>62</v>
      </c>
      <c r="D36" s="214" t="s">
        <v>236</v>
      </c>
      <c r="E36" s="77" t="s">
        <v>402</v>
      </c>
      <c r="F36" s="213" t="s">
        <v>79</v>
      </c>
      <c r="G36" s="106" t="s">
        <v>221</v>
      </c>
      <c r="H36" s="226" t="s">
        <v>406</v>
      </c>
      <c r="I36" s="132">
        <v>0</v>
      </c>
      <c r="J36" s="212" t="s">
        <v>98</v>
      </c>
      <c r="K36" s="227" t="s">
        <v>467</v>
      </c>
      <c r="L36" s="191">
        <f>3/8</f>
        <v>0.375</v>
      </c>
      <c r="M36" s="211" t="s">
        <v>468</v>
      </c>
      <c r="N36" s="227"/>
      <c r="O36" s="191">
        <v>1</v>
      </c>
      <c r="P36" s="211" t="s">
        <v>542</v>
      </c>
    </row>
    <row r="37" spans="1:16" ht="165.75" customHeight="1" thickBot="1" x14ac:dyDescent="0.3">
      <c r="A37" s="73"/>
      <c r="B37" s="381"/>
      <c r="C37" s="88" t="s">
        <v>78</v>
      </c>
      <c r="D37" s="79" t="s">
        <v>55</v>
      </c>
      <c r="E37" s="80" t="s">
        <v>80</v>
      </c>
      <c r="F37" s="80" t="s">
        <v>31</v>
      </c>
      <c r="G37" s="101" t="s">
        <v>81</v>
      </c>
      <c r="H37" s="111"/>
      <c r="I37" s="118">
        <v>1</v>
      </c>
      <c r="J37" s="159" t="s">
        <v>405</v>
      </c>
      <c r="K37" s="171" t="s">
        <v>428</v>
      </c>
      <c r="L37" s="183">
        <v>1</v>
      </c>
      <c r="M37" s="194" t="s">
        <v>433</v>
      </c>
      <c r="N37" s="171" t="s">
        <v>428</v>
      </c>
      <c r="O37" s="183">
        <v>1</v>
      </c>
      <c r="P37" s="194" t="s">
        <v>433</v>
      </c>
    </row>
    <row r="38" spans="1:16" ht="79.5" thickBot="1" x14ac:dyDescent="0.3">
      <c r="A38" s="58"/>
      <c r="B38" s="79" t="s">
        <v>237</v>
      </c>
      <c r="C38" s="89" t="s">
        <v>238</v>
      </c>
      <c r="D38" s="90" t="s">
        <v>239</v>
      </c>
      <c r="E38" s="91" t="s">
        <v>239</v>
      </c>
      <c r="F38" s="91" t="s">
        <v>32</v>
      </c>
      <c r="G38" s="103" t="s">
        <v>240</v>
      </c>
      <c r="H38" s="111" t="s">
        <v>411</v>
      </c>
      <c r="I38" s="111"/>
      <c r="J38" s="159" t="s">
        <v>98</v>
      </c>
      <c r="K38" s="196" t="s">
        <v>455</v>
      </c>
      <c r="L38" s="183">
        <v>1</v>
      </c>
      <c r="M38" s="194"/>
      <c r="N38" s="196"/>
      <c r="O38" s="183">
        <v>1</v>
      </c>
      <c r="P38" s="194" t="s">
        <v>543</v>
      </c>
    </row>
    <row r="39" spans="1:16" ht="95.25" customHeight="1" thickBot="1" x14ac:dyDescent="0.3">
      <c r="A39" s="58" t="s">
        <v>48</v>
      </c>
      <c r="B39" s="79" t="s">
        <v>241</v>
      </c>
      <c r="C39" s="88" t="s">
        <v>242</v>
      </c>
      <c r="D39" s="79" t="s">
        <v>243</v>
      </c>
      <c r="E39" s="80" t="s">
        <v>244</v>
      </c>
      <c r="F39" s="80" t="s">
        <v>44</v>
      </c>
      <c r="G39" s="101" t="s">
        <v>245</v>
      </c>
      <c r="H39" s="111" t="s">
        <v>407</v>
      </c>
      <c r="I39" s="154" t="s">
        <v>408</v>
      </c>
      <c r="J39" s="159" t="s">
        <v>98</v>
      </c>
      <c r="K39" s="171"/>
      <c r="L39" s="197"/>
      <c r="M39" s="194" t="s">
        <v>98</v>
      </c>
      <c r="N39" s="171" t="s">
        <v>545</v>
      </c>
      <c r="O39" s="197"/>
      <c r="P39" s="194" t="s">
        <v>547</v>
      </c>
    </row>
    <row r="40" spans="1:16" ht="225.75" thickBot="1" x14ac:dyDescent="0.3">
      <c r="A40" s="73"/>
      <c r="B40" s="79" t="s">
        <v>246</v>
      </c>
      <c r="C40" s="88" t="s">
        <v>247</v>
      </c>
      <c r="D40" s="88" t="s">
        <v>248</v>
      </c>
      <c r="E40" s="80" t="s">
        <v>249</v>
      </c>
      <c r="F40" s="80" t="s">
        <v>250</v>
      </c>
      <c r="G40" s="101" t="s">
        <v>251</v>
      </c>
      <c r="H40" s="113"/>
      <c r="I40" s="113"/>
      <c r="J40" s="163" t="s">
        <v>98</v>
      </c>
      <c r="K40" s="174"/>
      <c r="L40" s="174"/>
      <c r="M40" s="194" t="s">
        <v>98</v>
      </c>
      <c r="N40" s="196" t="s">
        <v>515</v>
      </c>
      <c r="O40" s="174"/>
      <c r="P40" s="194" t="s">
        <v>546</v>
      </c>
    </row>
    <row r="41" spans="1:16" ht="220.5" customHeight="1" thickBot="1" x14ac:dyDescent="0.3">
      <c r="A41" s="73"/>
      <c r="B41" s="92" t="s">
        <v>252</v>
      </c>
      <c r="C41" s="93" t="s">
        <v>253</v>
      </c>
      <c r="D41" s="94" t="s">
        <v>254</v>
      </c>
      <c r="E41" s="95" t="s">
        <v>255</v>
      </c>
      <c r="F41" s="91" t="s">
        <v>31</v>
      </c>
      <c r="G41" s="103" t="s">
        <v>256</v>
      </c>
      <c r="H41" s="113"/>
      <c r="I41" s="113"/>
      <c r="J41" s="163" t="s">
        <v>98</v>
      </c>
      <c r="K41" s="174"/>
      <c r="L41" s="174"/>
      <c r="M41" s="195" t="s">
        <v>98</v>
      </c>
      <c r="N41" s="196" t="s">
        <v>502</v>
      </c>
      <c r="O41" s="183">
        <v>1</v>
      </c>
      <c r="P41" s="194" t="s">
        <v>553</v>
      </c>
    </row>
    <row r="42" spans="1:16" ht="144" customHeight="1" x14ac:dyDescent="0.25">
      <c r="A42" s="73"/>
      <c r="B42" s="387" t="s">
        <v>257</v>
      </c>
      <c r="C42" s="384" t="s">
        <v>258</v>
      </c>
      <c r="D42" s="384" t="s">
        <v>259</v>
      </c>
      <c r="E42" s="374" t="s">
        <v>260</v>
      </c>
      <c r="F42" s="374" t="s">
        <v>32</v>
      </c>
      <c r="G42" s="104" t="s">
        <v>261</v>
      </c>
      <c r="H42" s="415"/>
      <c r="I42" s="364">
        <v>0</v>
      </c>
      <c r="J42" s="360" t="s">
        <v>412</v>
      </c>
      <c r="K42" s="314" t="s">
        <v>456</v>
      </c>
      <c r="L42" s="317">
        <v>0.5</v>
      </c>
      <c r="M42" s="314" t="s">
        <v>457</v>
      </c>
      <c r="N42" s="314"/>
      <c r="O42" s="317"/>
      <c r="P42" s="314"/>
    </row>
    <row r="43" spans="1:16" ht="45.75" thickBot="1" x14ac:dyDescent="0.3">
      <c r="A43" s="73"/>
      <c r="B43" s="381"/>
      <c r="C43" s="385"/>
      <c r="D43" s="385"/>
      <c r="E43" s="375"/>
      <c r="F43" s="375"/>
      <c r="G43" s="103" t="s">
        <v>262</v>
      </c>
      <c r="H43" s="365"/>
      <c r="I43" s="365"/>
      <c r="J43" s="416"/>
      <c r="K43" s="316"/>
      <c r="L43" s="318"/>
      <c r="M43" s="316"/>
      <c r="N43" s="316"/>
      <c r="O43" s="318"/>
      <c r="P43" s="316"/>
    </row>
    <row r="44" spans="1:16" ht="113.25" thickBot="1" x14ac:dyDescent="0.3">
      <c r="A44" s="73"/>
      <c r="B44" s="79" t="s">
        <v>263</v>
      </c>
      <c r="C44" s="89" t="s">
        <v>264</v>
      </c>
      <c r="D44" s="89" t="s">
        <v>265</v>
      </c>
      <c r="E44" s="89" t="s">
        <v>265</v>
      </c>
      <c r="F44" s="91" t="s">
        <v>266</v>
      </c>
      <c r="G44" s="103" t="s">
        <v>267</v>
      </c>
      <c r="H44" s="113"/>
      <c r="I44" s="113"/>
      <c r="J44" s="163" t="s">
        <v>98</v>
      </c>
      <c r="K44" s="174"/>
      <c r="L44" s="174"/>
      <c r="M44" s="195" t="s">
        <v>98</v>
      </c>
      <c r="N44" s="196" t="s">
        <v>525</v>
      </c>
      <c r="O44" s="183">
        <v>1</v>
      </c>
      <c r="P44" s="194" t="s">
        <v>519</v>
      </c>
    </row>
    <row r="45" spans="1:16" ht="112.5" customHeight="1" thickBot="1" x14ac:dyDescent="0.3">
      <c r="A45" s="78"/>
      <c r="B45" s="79" t="s">
        <v>268</v>
      </c>
      <c r="C45" s="88" t="s">
        <v>269</v>
      </c>
      <c r="D45" s="88" t="s">
        <v>270</v>
      </c>
      <c r="E45" s="88" t="s">
        <v>270</v>
      </c>
      <c r="F45" s="80" t="s">
        <v>43</v>
      </c>
      <c r="G45" s="101" t="s">
        <v>221</v>
      </c>
      <c r="H45" s="111" t="s">
        <v>416</v>
      </c>
      <c r="I45" s="112">
        <v>0.33</v>
      </c>
      <c r="K45" s="194" t="s">
        <v>471</v>
      </c>
      <c r="L45" s="172">
        <v>0.67</v>
      </c>
      <c r="M45" s="195"/>
      <c r="N45" s="196" t="s">
        <v>537</v>
      </c>
      <c r="O45" s="183">
        <v>1</v>
      </c>
      <c r="P45" s="194" t="s">
        <v>483</v>
      </c>
    </row>
    <row r="46" spans="1:16" ht="11.25" x14ac:dyDescent="0.25">
      <c r="A46" s="349" t="s">
        <v>56</v>
      </c>
      <c r="B46" s="387" t="s">
        <v>271</v>
      </c>
      <c r="C46" s="386" t="s">
        <v>272</v>
      </c>
      <c r="D46" s="386" t="s">
        <v>273</v>
      </c>
      <c r="E46" s="349" t="s">
        <v>390</v>
      </c>
      <c r="F46" s="349" t="s">
        <v>250</v>
      </c>
      <c r="G46" s="105" t="s">
        <v>274</v>
      </c>
      <c r="H46" s="352"/>
      <c r="I46" s="366">
        <v>0.25</v>
      </c>
      <c r="J46" s="360" t="s">
        <v>516</v>
      </c>
      <c r="K46" s="319"/>
      <c r="L46" s="312">
        <v>0.5</v>
      </c>
      <c r="M46" s="314" t="s">
        <v>517</v>
      </c>
      <c r="N46" s="434" t="s">
        <v>518</v>
      </c>
      <c r="O46" s="312">
        <v>1</v>
      </c>
      <c r="P46" s="314" t="s">
        <v>541</v>
      </c>
    </row>
    <row r="47" spans="1:16" ht="11.25" x14ac:dyDescent="0.25">
      <c r="A47" s="350"/>
      <c r="B47" s="380"/>
      <c r="C47" s="382"/>
      <c r="D47" s="382"/>
      <c r="E47" s="350"/>
      <c r="F47" s="350"/>
      <c r="G47" s="100" t="s">
        <v>275</v>
      </c>
      <c r="H47" s="353"/>
      <c r="I47" s="367"/>
      <c r="J47" s="361"/>
      <c r="K47" s="320"/>
      <c r="L47" s="321"/>
      <c r="M47" s="322"/>
      <c r="N47" s="435"/>
      <c r="O47" s="321"/>
      <c r="P47" s="322"/>
    </row>
    <row r="48" spans="1:16" ht="22.5" x14ac:dyDescent="0.25">
      <c r="A48" s="350"/>
      <c r="B48" s="380"/>
      <c r="C48" s="382"/>
      <c r="D48" s="382"/>
      <c r="E48" s="350"/>
      <c r="F48" s="350"/>
      <c r="G48" s="100" t="s">
        <v>276</v>
      </c>
      <c r="H48" s="353"/>
      <c r="I48" s="367"/>
      <c r="J48" s="361"/>
      <c r="K48" s="320"/>
      <c r="L48" s="321"/>
      <c r="M48" s="322"/>
      <c r="N48" s="435"/>
      <c r="O48" s="321"/>
      <c r="P48" s="322"/>
    </row>
    <row r="49" spans="1:16" ht="12" thickBot="1" x14ac:dyDescent="0.3">
      <c r="A49" s="350"/>
      <c r="B49" s="380"/>
      <c r="C49" s="382"/>
      <c r="D49" s="382"/>
      <c r="E49" s="350"/>
      <c r="F49" s="350"/>
      <c r="G49" s="100" t="s">
        <v>277</v>
      </c>
      <c r="H49" s="354"/>
      <c r="I49" s="367"/>
      <c r="J49" s="361"/>
      <c r="K49" s="313"/>
      <c r="L49" s="321"/>
      <c r="M49" s="322"/>
      <c r="N49" s="436"/>
      <c r="O49" s="321"/>
      <c r="P49" s="322"/>
    </row>
    <row r="50" spans="1:16" ht="30" customHeight="1" x14ac:dyDescent="0.25">
      <c r="A50" s="350"/>
      <c r="B50" s="387" t="s">
        <v>278</v>
      </c>
      <c r="C50" s="386" t="s">
        <v>279</v>
      </c>
      <c r="D50" s="386" t="s">
        <v>273</v>
      </c>
      <c r="E50" s="349" t="s">
        <v>391</v>
      </c>
      <c r="F50" s="349" t="s">
        <v>250</v>
      </c>
      <c r="G50" s="105" t="s">
        <v>274</v>
      </c>
      <c r="H50" s="359"/>
      <c r="I50" s="356">
        <v>0.25</v>
      </c>
      <c r="J50" s="355" t="s">
        <v>410</v>
      </c>
      <c r="K50" s="402"/>
      <c r="L50" s="405">
        <v>0.5</v>
      </c>
      <c r="M50" s="406" t="s">
        <v>463</v>
      </c>
      <c r="N50" s="437" t="s">
        <v>520</v>
      </c>
      <c r="O50" s="438">
        <v>1</v>
      </c>
      <c r="P50" s="439" t="s">
        <v>541</v>
      </c>
    </row>
    <row r="51" spans="1:16" ht="27" customHeight="1" x14ac:dyDescent="0.25">
      <c r="A51" s="350"/>
      <c r="B51" s="380"/>
      <c r="C51" s="382"/>
      <c r="D51" s="382"/>
      <c r="E51" s="350"/>
      <c r="F51" s="350"/>
      <c r="G51" s="100" t="s">
        <v>275</v>
      </c>
      <c r="H51" s="357"/>
      <c r="I51" s="357"/>
      <c r="J51" s="324"/>
      <c r="K51" s="403"/>
      <c r="L51" s="403"/>
      <c r="M51" s="407"/>
      <c r="N51" s="435"/>
      <c r="O51" s="320"/>
      <c r="P51" s="407"/>
    </row>
    <row r="52" spans="1:16" ht="22.5" x14ac:dyDescent="0.25">
      <c r="A52" s="350"/>
      <c r="B52" s="380"/>
      <c r="C52" s="382"/>
      <c r="D52" s="382"/>
      <c r="E52" s="350"/>
      <c r="F52" s="350"/>
      <c r="G52" s="100" t="s">
        <v>276</v>
      </c>
      <c r="H52" s="357"/>
      <c r="I52" s="357"/>
      <c r="J52" s="324"/>
      <c r="K52" s="403"/>
      <c r="L52" s="403"/>
      <c r="M52" s="407"/>
      <c r="N52" s="435"/>
      <c r="O52" s="320"/>
      <c r="P52" s="407"/>
    </row>
    <row r="53" spans="1:16" ht="31.5" customHeight="1" thickBot="1" x14ac:dyDescent="0.3">
      <c r="A53" s="350"/>
      <c r="B53" s="381"/>
      <c r="C53" s="383"/>
      <c r="D53" s="383"/>
      <c r="E53" s="351"/>
      <c r="F53" s="351"/>
      <c r="G53" s="101" t="s">
        <v>280</v>
      </c>
      <c r="H53" s="358"/>
      <c r="I53" s="358"/>
      <c r="J53" s="325"/>
      <c r="K53" s="404"/>
      <c r="L53" s="404"/>
      <c r="M53" s="408"/>
      <c r="N53" s="436"/>
      <c r="O53" s="313"/>
      <c r="P53" s="408"/>
    </row>
    <row r="54" spans="1:16" ht="141" customHeight="1" thickBot="1" x14ac:dyDescent="0.3">
      <c r="A54" s="350"/>
      <c r="B54" s="79" t="s">
        <v>281</v>
      </c>
      <c r="C54" s="88" t="s">
        <v>282</v>
      </c>
      <c r="D54" s="88" t="s">
        <v>283</v>
      </c>
      <c r="E54" s="65" t="s">
        <v>283</v>
      </c>
      <c r="F54" s="65" t="s">
        <v>250</v>
      </c>
      <c r="G54" s="65" t="s">
        <v>284</v>
      </c>
      <c r="H54" s="54" t="s">
        <v>349</v>
      </c>
      <c r="I54" s="53">
        <v>0.3</v>
      </c>
      <c r="J54" s="56" t="s">
        <v>98</v>
      </c>
      <c r="K54" s="198"/>
      <c r="L54" s="199"/>
      <c r="M54" s="177" t="s">
        <v>98</v>
      </c>
      <c r="N54" s="198" t="s">
        <v>521</v>
      </c>
      <c r="O54" s="199">
        <v>0.5</v>
      </c>
      <c r="P54" s="177" t="s">
        <v>523</v>
      </c>
    </row>
    <row r="55" spans="1:16" ht="138.75" customHeight="1" thickBot="1" x14ac:dyDescent="0.3">
      <c r="A55" s="350"/>
      <c r="B55" s="79" t="s">
        <v>285</v>
      </c>
      <c r="C55" s="88" t="s">
        <v>286</v>
      </c>
      <c r="D55" s="88" t="s">
        <v>283</v>
      </c>
      <c r="E55" s="80" t="s">
        <v>283</v>
      </c>
      <c r="F55" s="80" t="s">
        <v>250</v>
      </c>
      <c r="G55" s="101" t="s">
        <v>284</v>
      </c>
      <c r="H55" s="124" t="s">
        <v>349</v>
      </c>
      <c r="I55" s="53">
        <v>0.3</v>
      </c>
      <c r="J55" s="56" t="s">
        <v>98</v>
      </c>
      <c r="K55" s="200"/>
      <c r="L55" s="199"/>
      <c r="M55" s="177" t="s">
        <v>98</v>
      </c>
      <c r="N55" s="200" t="s">
        <v>522</v>
      </c>
      <c r="O55" s="199">
        <v>0.5</v>
      </c>
      <c r="P55" s="177" t="s">
        <v>523</v>
      </c>
    </row>
    <row r="56" spans="1:16" ht="135.75" thickBot="1" x14ac:dyDescent="0.3">
      <c r="A56" s="351"/>
      <c r="B56" s="79" t="s">
        <v>287</v>
      </c>
      <c r="C56" s="88" t="s">
        <v>288</v>
      </c>
      <c r="D56" s="88" t="s">
        <v>289</v>
      </c>
      <c r="E56" s="80" t="s">
        <v>290</v>
      </c>
      <c r="F56" s="80" t="s">
        <v>250</v>
      </c>
      <c r="G56" s="101" t="s">
        <v>291</v>
      </c>
      <c r="H56" s="68"/>
      <c r="I56" s="53"/>
      <c r="J56" s="56" t="s">
        <v>98</v>
      </c>
      <c r="K56" s="201"/>
      <c r="L56" s="199"/>
      <c r="M56" s="177" t="s">
        <v>98</v>
      </c>
      <c r="N56" s="198" t="s">
        <v>524</v>
      </c>
      <c r="O56" s="199">
        <v>1</v>
      </c>
      <c r="P56" s="177" t="s">
        <v>489</v>
      </c>
    </row>
    <row r="57" spans="1:16" ht="95.25" customHeight="1" thickBot="1" x14ac:dyDescent="0.3">
      <c r="A57" s="349" t="s">
        <v>292</v>
      </c>
      <c r="B57" s="49" t="s">
        <v>293</v>
      </c>
      <c r="C57" s="96" t="s">
        <v>294</v>
      </c>
      <c r="D57" s="60" t="s">
        <v>295</v>
      </c>
      <c r="E57" s="87" t="s">
        <v>366</v>
      </c>
      <c r="F57" s="65" t="s">
        <v>31</v>
      </c>
      <c r="G57" s="102" t="s">
        <v>291</v>
      </c>
      <c r="H57" s="122"/>
      <c r="I57" s="122"/>
      <c r="J57" s="163" t="s">
        <v>98</v>
      </c>
      <c r="K57" s="174"/>
      <c r="L57" s="174"/>
      <c r="M57" s="195" t="s">
        <v>454</v>
      </c>
      <c r="N57" s="437" t="s">
        <v>526</v>
      </c>
      <c r="O57" s="438">
        <v>0</v>
      </c>
      <c r="P57" s="443" t="s">
        <v>527</v>
      </c>
    </row>
    <row r="58" spans="1:16" ht="65.25" customHeight="1" thickBot="1" x14ac:dyDescent="0.3">
      <c r="A58" s="350"/>
      <c r="B58" s="73" t="s">
        <v>296</v>
      </c>
      <c r="C58" s="97" t="s">
        <v>297</v>
      </c>
      <c r="D58" s="73" t="s">
        <v>298</v>
      </c>
      <c r="E58" s="86" t="s">
        <v>299</v>
      </c>
      <c r="F58" s="70" t="s">
        <v>31</v>
      </c>
      <c r="G58" s="106" t="s">
        <v>291</v>
      </c>
      <c r="H58" s="113"/>
      <c r="I58" s="113"/>
      <c r="J58" s="163" t="s">
        <v>98</v>
      </c>
      <c r="K58" s="174"/>
      <c r="L58" s="174"/>
      <c r="M58" s="195" t="s">
        <v>454</v>
      </c>
      <c r="N58" s="440"/>
      <c r="O58" s="320"/>
      <c r="P58" s="322"/>
    </row>
    <row r="59" spans="1:16" ht="45.75" thickBot="1" x14ac:dyDescent="0.3">
      <c r="A59" s="350"/>
      <c r="B59" s="58" t="s">
        <v>300</v>
      </c>
      <c r="C59" s="58" t="s">
        <v>301</v>
      </c>
      <c r="D59" s="58" t="s">
        <v>298</v>
      </c>
      <c r="E59" s="58" t="s">
        <v>302</v>
      </c>
      <c r="F59" s="58" t="s">
        <v>31</v>
      </c>
      <c r="G59" s="107" t="s">
        <v>291</v>
      </c>
      <c r="H59" s="113"/>
      <c r="I59" s="113"/>
      <c r="J59" s="163" t="s">
        <v>98</v>
      </c>
      <c r="K59" s="174"/>
      <c r="L59" s="174"/>
      <c r="M59" s="195" t="s">
        <v>454</v>
      </c>
      <c r="N59" s="440"/>
      <c r="O59" s="320"/>
      <c r="P59" s="322"/>
    </row>
    <row r="60" spans="1:16" ht="68.25" thickBot="1" x14ac:dyDescent="0.3">
      <c r="A60" s="350"/>
      <c r="B60" s="58" t="s">
        <v>303</v>
      </c>
      <c r="C60" s="58" t="s">
        <v>304</v>
      </c>
      <c r="D60" s="58" t="s">
        <v>305</v>
      </c>
      <c r="E60" s="58" t="s">
        <v>306</v>
      </c>
      <c r="F60" s="58" t="s">
        <v>31</v>
      </c>
      <c r="G60" s="107" t="s">
        <v>291</v>
      </c>
      <c r="H60" s="113"/>
      <c r="I60" s="113"/>
      <c r="J60" s="163" t="s">
        <v>98</v>
      </c>
      <c r="K60" s="174"/>
      <c r="L60" s="174"/>
      <c r="M60" s="195" t="s">
        <v>454</v>
      </c>
      <c r="N60" s="441"/>
      <c r="O60" s="442"/>
      <c r="P60" s="316"/>
    </row>
    <row r="61" spans="1:16" ht="79.5" thickBot="1" x14ac:dyDescent="0.3">
      <c r="A61" s="350"/>
      <c r="B61" s="49" t="s">
        <v>307</v>
      </c>
      <c r="C61" s="49" t="s">
        <v>308</v>
      </c>
      <c r="D61" s="49" t="s">
        <v>309</v>
      </c>
      <c r="E61" s="72" t="s">
        <v>352</v>
      </c>
      <c r="F61" s="65" t="s">
        <v>31</v>
      </c>
      <c r="G61" s="102" t="s">
        <v>310</v>
      </c>
      <c r="H61" s="113"/>
      <c r="I61" s="113"/>
      <c r="J61" s="163" t="s">
        <v>98</v>
      </c>
      <c r="K61" s="174"/>
      <c r="L61" s="174"/>
      <c r="M61" s="195" t="s">
        <v>454</v>
      </c>
      <c r="N61" s="196" t="s">
        <v>503</v>
      </c>
      <c r="O61" s="183">
        <v>1</v>
      </c>
      <c r="P61" s="194" t="s">
        <v>489</v>
      </c>
    </row>
    <row r="62" spans="1:16" ht="79.5" thickBot="1" x14ac:dyDescent="0.3">
      <c r="A62" s="350"/>
      <c r="B62" s="79" t="s">
        <v>311</v>
      </c>
      <c r="C62" s="88" t="s">
        <v>82</v>
      </c>
      <c r="D62" s="88" t="s">
        <v>83</v>
      </c>
      <c r="E62" s="88" t="s">
        <v>83</v>
      </c>
      <c r="F62" s="80" t="s">
        <v>31</v>
      </c>
      <c r="G62" s="101" t="s">
        <v>312</v>
      </c>
      <c r="H62" s="113"/>
      <c r="I62" s="113"/>
      <c r="J62" s="163" t="s">
        <v>98</v>
      </c>
      <c r="K62" s="174"/>
      <c r="L62" s="174"/>
      <c r="M62" s="195" t="s">
        <v>454</v>
      </c>
      <c r="N62" s="434" t="s">
        <v>526</v>
      </c>
      <c r="O62" s="312">
        <v>0</v>
      </c>
      <c r="P62" s="314" t="s">
        <v>527</v>
      </c>
    </row>
    <row r="63" spans="1:16" ht="90.75" thickBot="1" x14ac:dyDescent="0.3">
      <c r="A63" s="350"/>
      <c r="B63" s="79" t="s">
        <v>313</v>
      </c>
      <c r="C63" s="88" t="s">
        <v>84</v>
      </c>
      <c r="D63" s="88" t="s">
        <v>85</v>
      </c>
      <c r="E63" s="88" t="s">
        <v>85</v>
      </c>
      <c r="F63" s="80" t="s">
        <v>31</v>
      </c>
      <c r="G63" s="101" t="s">
        <v>312</v>
      </c>
      <c r="H63" s="113"/>
      <c r="I63" s="113"/>
      <c r="J63" s="163" t="s">
        <v>98</v>
      </c>
      <c r="K63" s="174"/>
      <c r="L63" s="174"/>
      <c r="M63" s="195" t="s">
        <v>454</v>
      </c>
      <c r="N63" s="440"/>
      <c r="O63" s="320"/>
      <c r="P63" s="322"/>
    </row>
    <row r="64" spans="1:16" ht="79.5" thickBot="1" x14ac:dyDescent="0.3">
      <c r="A64" s="351"/>
      <c r="B64" s="79" t="s">
        <v>314</v>
      </c>
      <c r="C64" s="88" t="s">
        <v>315</v>
      </c>
      <c r="D64" s="88" t="s">
        <v>86</v>
      </c>
      <c r="E64" s="88" t="s">
        <v>86</v>
      </c>
      <c r="F64" s="80" t="s">
        <v>31</v>
      </c>
      <c r="G64" s="101" t="s">
        <v>312</v>
      </c>
      <c r="H64" s="113"/>
      <c r="I64" s="113"/>
      <c r="J64" s="163" t="s">
        <v>98</v>
      </c>
      <c r="K64" s="174"/>
      <c r="L64" s="174"/>
      <c r="M64" s="195" t="s">
        <v>454</v>
      </c>
      <c r="N64" s="441"/>
      <c r="O64" s="442"/>
      <c r="P64" s="316"/>
    </row>
    <row r="65" spans="1:16" ht="57" thickBot="1" x14ac:dyDescent="0.3">
      <c r="A65" s="98" t="s">
        <v>316</v>
      </c>
      <c r="B65" s="79" t="s">
        <v>317</v>
      </c>
      <c r="C65" s="89" t="s">
        <v>318</v>
      </c>
      <c r="D65" s="90" t="s">
        <v>319</v>
      </c>
      <c r="E65" s="91" t="s">
        <v>319</v>
      </c>
      <c r="F65" s="91" t="s">
        <v>32</v>
      </c>
      <c r="G65" s="103" t="s">
        <v>320</v>
      </c>
      <c r="H65" s="111" t="s">
        <v>413</v>
      </c>
      <c r="I65" s="111"/>
      <c r="J65" s="159" t="s">
        <v>98</v>
      </c>
      <c r="K65" s="171" t="s">
        <v>458</v>
      </c>
      <c r="L65" s="183">
        <v>1</v>
      </c>
      <c r="M65" s="194" t="s">
        <v>459</v>
      </c>
      <c r="N65" s="171"/>
      <c r="O65" s="183">
        <v>1</v>
      </c>
      <c r="P65" s="194" t="s">
        <v>474</v>
      </c>
    </row>
    <row r="66" spans="1:16" ht="118.5" customHeight="1" x14ac:dyDescent="0.25">
      <c r="A66" s="349" t="s">
        <v>321</v>
      </c>
      <c r="B66" s="349" t="s">
        <v>322</v>
      </c>
      <c r="C66" s="349" t="s">
        <v>87</v>
      </c>
      <c r="D66" s="349" t="s">
        <v>88</v>
      </c>
      <c r="E66" s="349" t="s">
        <v>88</v>
      </c>
      <c r="F66" s="349" t="s">
        <v>31</v>
      </c>
      <c r="G66" s="108" t="s">
        <v>323</v>
      </c>
      <c r="H66" s="415"/>
      <c r="I66" s="415"/>
      <c r="J66" s="362" t="s">
        <v>98</v>
      </c>
      <c r="K66" s="314" t="s">
        <v>430</v>
      </c>
      <c r="L66" s="312">
        <v>1</v>
      </c>
      <c r="M66" s="314" t="s">
        <v>429</v>
      </c>
      <c r="N66" s="314"/>
      <c r="O66" s="312">
        <v>1</v>
      </c>
      <c r="P66" s="314" t="s">
        <v>474</v>
      </c>
    </row>
    <row r="67" spans="1:16" ht="93" customHeight="1" thickBot="1" x14ac:dyDescent="0.3">
      <c r="A67" s="350"/>
      <c r="B67" s="350"/>
      <c r="C67" s="350"/>
      <c r="D67" s="350"/>
      <c r="E67" s="350"/>
      <c r="F67" s="350"/>
      <c r="G67" s="109" t="s">
        <v>324</v>
      </c>
      <c r="H67" s="358"/>
      <c r="I67" s="358"/>
      <c r="J67" s="363"/>
      <c r="K67" s="313"/>
      <c r="L67" s="313"/>
      <c r="M67" s="315"/>
      <c r="N67" s="313"/>
      <c r="O67" s="313"/>
      <c r="P67" s="315"/>
    </row>
    <row r="68" spans="1:16" ht="97.5" customHeight="1" x14ac:dyDescent="0.25">
      <c r="A68" s="350"/>
      <c r="B68" s="387" t="s">
        <v>325</v>
      </c>
      <c r="C68" s="386" t="s">
        <v>89</v>
      </c>
      <c r="D68" s="387" t="s">
        <v>90</v>
      </c>
      <c r="E68" s="349" t="s">
        <v>353</v>
      </c>
      <c r="F68" s="349" t="s">
        <v>31</v>
      </c>
      <c r="G68" s="84" t="s">
        <v>326</v>
      </c>
      <c r="H68" s="428" t="s">
        <v>382</v>
      </c>
      <c r="I68" s="368">
        <f>38/114</f>
        <v>0.33333333333333331</v>
      </c>
      <c r="J68" s="323" t="s">
        <v>414</v>
      </c>
      <c r="K68" s="425" t="s">
        <v>431</v>
      </c>
      <c r="L68" s="431">
        <v>0.66</v>
      </c>
      <c r="M68" s="433" t="s">
        <v>432</v>
      </c>
      <c r="N68" s="422" t="s">
        <v>533</v>
      </c>
      <c r="O68" s="431"/>
      <c r="P68" s="433" t="s">
        <v>534</v>
      </c>
    </row>
    <row r="69" spans="1:16" ht="105.75" customHeight="1" x14ac:dyDescent="0.25">
      <c r="A69" s="350"/>
      <c r="B69" s="380"/>
      <c r="C69" s="382"/>
      <c r="D69" s="380"/>
      <c r="E69" s="350"/>
      <c r="F69" s="350"/>
      <c r="G69" s="97" t="s">
        <v>327</v>
      </c>
      <c r="H69" s="429"/>
      <c r="I69" s="369"/>
      <c r="J69" s="324"/>
      <c r="K69" s="426"/>
      <c r="L69" s="330"/>
      <c r="M69" s="407"/>
      <c r="N69" s="423"/>
      <c r="O69" s="330"/>
      <c r="P69" s="407"/>
    </row>
    <row r="70" spans="1:16" ht="92.25" customHeight="1" thickBot="1" x14ac:dyDescent="0.3">
      <c r="A70" s="350"/>
      <c r="B70" s="381"/>
      <c r="C70" s="383"/>
      <c r="D70" s="381"/>
      <c r="E70" s="351"/>
      <c r="F70" s="351"/>
      <c r="G70" s="83" t="s">
        <v>328</v>
      </c>
      <c r="H70" s="430"/>
      <c r="I70" s="370"/>
      <c r="J70" s="325"/>
      <c r="K70" s="427"/>
      <c r="L70" s="432"/>
      <c r="M70" s="408"/>
      <c r="N70" s="424"/>
      <c r="O70" s="432"/>
      <c r="P70" s="408"/>
    </row>
    <row r="71" spans="1:16" ht="79.5" thickBot="1" x14ac:dyDescent="0.3">
      <c r="A71" s="351"/>
      <c r="B71" s="49" t="s">
        <v>329</v>
      </c>
      <c r="C71" s="96" t="s">
        <v>330</v>
      </c>
      <c r="D71" s="96" t="s">
        <v>331</v>
      </c>
      <c r="E71" s="67" t="s">
        <v>531</v>
      </c>
      <c r="F71" s="67" t="s">
        <v>32</v>
      </c>
      <c r="G71" s="110" t="s">
        <v>267</v>
      </c>
      <c r="H71" s="153" t="s">
        <v>415</v>
      </c>
      <c r="I71" s="152"/>
      <c r="J71" s="155" t="s">
        <v>98</v>
      </c>
      <c r="K71" s="188" t="s">
        <v>460</v>
      </c>
      <c r="L71" s="202">
        <v>0</v>
      </c>
      <c r="M71" s="189" t="s">
        <v>461</v>
      </c>
      <c r="N71" s="188" t="s">
        <v>532</v>
      </c>
      <c r="O71" s="186">
        <v>1</v>
      </c>
      <c r="P71" s="189" t="s">
        <v>483</v>
      </c>
    </row>
  </sheetData>
  <mergeCells count="152">
    <mergeCell ref="N68:N70"/>
    <mergeCell ref="K68:K70"/>
    <mergeCell ref="H68:H70"/>
    <mergeCell ref="O68:O70"/>
    <mergeCell ref="P68:P70"/>
    <mergeCell ref="N46:N49"/>
    <mergeCell ref="O46:O49"/>
    <mergeCell ref="P46:P49"/>
    <mergeCell ref="N50:N53"/>
    <mergeCell ref="O50:O53"/>
    <mergeCell ref="P50:P53"/>
    <mergeCell ref="N66:N67"/>
    <mergeCell ref="O66:O67"/>
    <mergeCell ref="P66:P67"/>
    <mergeCell ref="N57:N60"/>
    <mergeCell ref="O57:O60"/>
    <mergeCell ref="P57:P60"/>
    <mergeCell ref="N62:N64"/>
    <mergeCell ref="O62:O64"/>
    <mergeCell ref="P62:P64"/>
    <mergeCell ref="H66:H67"/>
    <mergeCell ref="L68:L70"/>
    <mergeCell ref="M68:M70"/>
    <mergeCell ref="K66:K67"/>
    <mergeCell ref="O42:O43"/>
    <mergeCell ref="P42:P43"/>
    <mergeCell ref="N23:N26"/>
    <mergeCell ref="N19:N22"/>
    <mergeCell ref="I66:I67"/>
    <mergeCell ref="I42:I43"/>
    <mergeCell ref="J42:J43"/>
    <mergeCell ref="J31:J32"/>
    <mergeCell ref="A1:P1"/>
    <mergeCell ref="A2:P2"/>
    <mergeCell ref="H42:H43"/>
    <mergeCell ref="K42:K43"/>
    <mergeCell ref="N42:N43"/>
    <mergeCell ref="N3:P3"/>
    <mergeCell ref="O19:O22"/>
    <mergeCell ref="P19:P22"/>
    <mergeCell ref="O23:O26"/>
    <mergeCell ref="P23:P26"/>
    <mergeCell ref="H31:H32"/>
    <mergeCell ref="K31:K32"/>
    <mergeCell ref="N31:N32"/>
    <mergeCell ref="L31:L32"/>
    <mergeCell ref="F31:F32"/>
    <mergeCell ref="F19:F22"/>
    <mergeCell ref="B33:B37"/>
    <mergeCell ref="B42:B43"/>
    <mergeCell ref="C42:C43"/>
    <mergeCell ref="D18:E18"/>
    <mergeCell ref="H19:H22"/>
    <mergeCell ref="O31:O32"/>
    <mergeCell ref="P31:P32"/>
    <mergeCell ref="A46:A56"/>
    <mergeCell ref="B46:B49"/>
    <mergeCell ref="C46:C49"/>
    <mergeCell ref="D46:D49"/>
    <mergeCell ref="E46:E49"/>
    <mergeCell ref="F46:F49"/>
    <mergeCell ref="B50:B53"/>
    <mergeCell ref="C50:C53"/>
    <mergeCell ref="D50:D53"/>
    <mergeCell ref="E50:E53"/>
    <mergeCell ref="F50:F53"/>
    <mergeCell ref="I19:I22"/>
    <mergeCell ref="J19:J22"/>
    <mergeCell ref="A18:A26"/>
    <mergeCell ref="K50:K53"/>
    <mergeCell ref="L50:L53"/>
    <mergeCell ref="M50:M53"/>
    <mergeCell ref="A57:A64"/>
    <mergeCell ref="A66:A71"/>
    <mergeCell ref="B66:B67"/>
    <mergeCell ref="C66:C67"/>
    <mergeCell ref="D66:D67"/>
    <mergeCell ref="B68:B70"/>
    <mergeCell ref="C68:C70"/>
    <mergeCell ref="D68:D70"/>
    <mergeCell ref="E68:E70"/>
    <mergeCell ref="E66:E67"/>
    <mergeCell ref="B3:C4"/>
    <mergeCell ref="A3:A4"/>
    <mergeCell ref="A5:A11"/>
    <mergeCell ref="D11:E11"/>
    <mergeCell ref="A12:A17"/>
    <mergeCell ref="E42:E43"/>
    <mergeCell ref="B31:B32"/>
    <mergeCell ref="C31:C32"/>
    <mergeCell ref="D31:D32"/>
    <mergeCell ref="E31:E32"/>
    <mergeCell ref="E23:E26"/>
    <mergeCell ref="D42:D43"/>
    <mergeCell ref="D17:E17"/>
    <mergeCell ref="C19:C22"/>
    <mergeCell ref="D19:D22"/>
    <mergeCell ref="E19:E22"/>
    <mergeCell ref="B23:B26"/>
    <mergeCell ref="C23:C26"/>
    <mergeCell ref="D23:D26"/>
    <mergeCell ref="B19:B22"/>
    <mergeCell ref="B5:B11"/>
    <mergeCell ref="B12:B16"/>
    <mergeCell ref="B17:B18"/>
    <mergeCell ref="D14:E14"/>
    <mergeCell ref="F66:F67"/>
    <mergeCell ref="F68:F70"/>
    <mergeCell ref="F23:F26"/>
    <mergeCell ref="H46:H49"/>
    <mergeCell ref="J50:J53"/>
    <mergeCell ref="I50:I53"/>
    <mergeCell ref="H50:H53"/>
    <mergeCell ref="J46:J49"/>
    <mergeCell ref="J66:J67"/>
    <mergeCell ref="I31:I32"/>
    <mergeCell ref="J23:J26"/>
    <mergeCell ref="I46:I49"/>
    <mergeCell ref="I68:I70"/>
    <mergeCell ref="H23:H26"/>
    <mergeCell ref="F42:F43"/>
    <mergeCell ref="K3:M3"/>
    <mergeCell ref="L19:L22"/>
    <mergeCell ref="M19:M22"/>
    <mergeCell ref="L23:L26"/>
    <mergeCell ref="M23:M26"/>
    <mergeCell ref="I23:I26"/>
    <mergeCell ref="G3:G4"/>
    <mergeCell ref="D9:E9"/>
    <mergeCell ref="D10:E10"/>
    <mergeCell ref="H3:J3"/>
    <mergeCell ref="F3:F4"/>
    <mergeCell ref="E3:E4"/>
    <mergeCell ref="D3:D4"/>
    <mergeCell ref="D12:E12"/>
    <mergeCell ref="D13:E13"/>
    <mergeCell ref="D6:E6"/>
    <mergeCell ref="D7:E7"/>
    <mergeCell ref="D8:E8"/>
    <mergeCell ref="D15:E15"/>
    <mergeCell ref="D16:E16"/>
    <mergeCell ref="K23:K26"/>
    <mergeCell ref="K19:K22"/>
    <mergeCell ref="L66:L67"/>
    <mergeCell ref="M66:M67"/>
    <mergeCell ref="M31:M32"/>
    <mergeCell ref="L42:L43"/>
    <mergeCell ref="M42:M43"/>
    <mergeCell ref="K46:K49"/>
    <mergeCell ref="L46:L49"/>
    <mergeCell ref="M46:M49"/>
    <mergeCell ref="J68:J70"/>
  </mergeCells>
  <hyperlinks>
    <hyperlink ref="C41" r:id="rId1" display="mailto:notificacionesjudiciales@camara.gov.co"/>
    <hyperlink ref="D41" r:id="rId2" display="mailto:notificacionesjudiciales@camara.gov.co"/>
    <hyperlink ref="H12" r:id="rId3"/>
    <hyperlink ref="H10" r:id="rId4"/>
    <hyperlink ref="H15" r:id="rId5"/>
    <hyperlink ref="H11" r:id="rId6"/>
    <hyperlink ref="H13" r:id="rId7"/>
    <hyperlink ref="H14" r:id="rId8"/>
    <hyperlink ref="H16" r:id="rId9"/>
    <hyperlink ref="J50" r:id="rId10" display="http://www.camara.gov.co/camara/visor?doc=/sites/default/files/2019-05/2.INFORME%20SOLICITUDES%20DE%20INFORMACION%20I%20TRIMESTRE%202019.xlsx"/>
    <hyperlink ref="H19" r:id="rId11" display="http://www.camara.gov.co/indicadores-de-gestion-2018"/>
  </hyperlinks>
  <pageMargins left="0.70866141732283461" right="0.70866141732283461" top="0.74803149606299213" bottom="0.74803149606299213" header="0.31496062992125984" footer="0.31496062992125984"/>
  <pageSetup paperSize="41" scale="72" orientation="landscape" r:id="rId12"/>
  <rowBreaks count="1" manualBreakCount="1">
    <brk id="1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tabSelected="1" workbookViewId="0">
      <selection activeCell="S33" sqref="S33"/>
    </sheetView>
  </sheetViews>
  <sheetFormatPr baseColWidth="10" defaultRowHeight="15" x14ac:dyDescent="0.25"/>
  <cols>
    <col min="2" max="2" width="14.125" customWidth="1"/>
    <col min="3" max="3" width="16.375" customWidth="1"/>
    <col min="5" max="5" width="16.625" customWidth="1"/>
    <col min="10" max="10" width="29.125" customWidth="1"/>
    <col min="11" max="11" width="21.125" customWidth="1"/>
    <col min="12" max="12" width="16.125" customWidth="1"/>
    <col min="13" max="13" width="14.25" customWidth="1"/>
    <col min="14" max="14" width="21.75" customWidth="1"/>
    <col min="15" max="15" width="46.375" customWidth="1"/>
    <col min="17" max="17" width="32.875" customWidth="1"/>
    <col min="18" max="18" width="42.25" customWidth="1"/>
    <col min="20" max="20" width="25" customWidth="1"/>
    <col min="21" max="21" width="50.25" customWidth="1"/>
    <col min="23" max="23" width="28.75" customWidth="1"/>
  </cols>
  <sheetData>
    <row r="1" spans="1:23" ht="15.75" x14ac:dyDescent="0.25">
      <c r="A1" s="444"/>
      <c r="B1" s="444"/>
      <c r="C1" s="444"/>
      <c r="D1" s="444"/>
      <c r="E1" s="445"/>
      <c r="F1" s="445"/>
      <c r="G1" s="445"/>
      <c r="H1" s="445"/>
      <c r="I1" s="445"/>
      <c r="J1" s="445"/>
      <c r="K1" s="445"/>
      <c r="L1" s="445"/>
      <c r="M1" s="445"/>
      <c r="N1" s="446"/>
      <c r="Q1" s="233"/>
    </row>
    <row r="2" spans="1:23" ht="25.5" x14ac:dyDescent="0.25">
      <c r="A2" s="447" t="s">
        <v>554</v>
      </c>
      <c r="B2" s="448"/>
      <c r="C2" s="448"/>
      <c r="D2" s="448"/>
      <c r="E2" s="448"/>
      <c r="F2" s="448"/>
      <c r="G2" s="448"/>
      <c r="H2" s="448"/>
      <c r="I2" s="448"/>
      <c r="J2" s="448"/>
      <c r="K2" s="448"/>
      <c r="L2" s="448"/>
      <c r="M2" s="448"/>
      <c r="N2" s="448"/>
      <c r="O2" s="448"/>
      <c r="P2" s="448"/>
      <c r="Q2" s="448"/>
      <c r="R2" s="448"/>
      <c r="S2" s="448"/>
      <c r="T2" s="448"/>
      <c r="U2" s="448"/>
      <c r="V2" s="448"/>
      <c r="W2" s="448"/>
    </row>
    <row r="3" spans="1:23" ht="15" customHeight="1" x14ac:dyDescent="0.25">
      <c r="A3" s="449"/>
      <c r="B3" s="449"/>
      <c r="C3" s="449"/>
      <c r="D3" s="449"/>
      <c r="E3" s="506" t="s">
        <v>555</v>
      </c>
      <c r="F3" s="507"/>
      <c r="G3" s="507"/>
      <c r="H3" s="507"/>
      <c r="I3" s="507"/>
      <c r="J3" s="507"/>
      <c r="K3" s="507"/>
      <c r="L3" s="507"/>
      <c r="M3" s="507"/>
      <c r="N3" s="507"/>
      <c r="O3" s="507"/>
      <c r="P3" s="507"/>
      <c r="Q3" s="507"/>
      <c r="R3" s="507"/>
      <c r="S3" s="507"/>
      <c r="T3" s="507"/>
      <c r="U3" s="507"/>
      <c r="V3" s="507"/>
      <c r="W3" s="507"/>
    </row>
    <row r="4" spans="1:23" ht="15" customHeight="1" x14ac:dyDescent="0.25">
      <c r="A4" s="449"/>
      <c r="B4" s="449"/>
      <c r="C4" s="449"/>
      <c r="D4" s="449"/>
      <c r="E4" s="506"/>
      <c r="F4" s="507"/>
      <c r="G4" s="507"/>
      <c r="H4" s="507"/>
      <c r="I4" s="507"/>
      <c r="J4" s="507"/>
      <c r="K4" s="507"/>
      <c r="L4" s="507"/>
      <c r="M4" s="507"/>
      <c r="N4" s="507"/>
      <c r="O4" s="507"/>
      <c r="P4" s="507"/>
      <c r="Q4" s="507"/>
      <c r="R4" s="507"/>
      <c r="S4" s="507"/>
      <c r="T4" s="507"/>
      <c r="U4" s="507"/>
      <c r="V4" s="507"/>
      <c r="W4" s="507"/>
    </row>
    <row r="5" spans="1:23" ht="27.75" customHeight="1" x14ac:dyDescent="0.25">
      <c r="A5" s="449"/>
      <c r="B5" s="449"/>
      <c r="C5" s="449"/>
      <c r="D5" s="449"/>
      <c r="E5" s="234" t="s">
        <v>556</v>
      </c>
      <c r="F5" s="450" t="s">
        <v>557</v>
      </c>
      <c r="G5" s="451"/>
      <c r="H5" s="451"/>
      <c r="I5" s="451"/>
      <c r="J5" s="451"/>
      <c r="K5" s="451"/>
      <c r="L5" s="451"/>
      <c r="M5" s="451"/>
      <c r="N5" s="451"/>
      <c r="O5" s="451"/>
      <c r="P5" s="451"/>
      <c r="Q5" s="451"/>
      <c r="R5" s="451"/>
      <c r="S5" s="451"/>
      <c r="T5" s="451"/>
      <c r="U5" s="451"/>
      <c r="V5" s="451"/>
      <c r="W5" s="451"/>
    </row>
    <row r="6" spans="1:23" ht="15.75" x14ac:dyDescent="0.25">
      <c r="A6" s="461" t="s">
        <v>558</v>
      </c>
      <c r="B6" s="461" t="s">
        <v>559</v>
      </c>
      <c r="C6" s="461" t="s">
        <v>560</v>
      </c>
      <c r="D6" s="452" t="s">
        <v>561</v>
      </c>
      <c r="E6" s="452" t="s">
        <v>562</v>
      </c>
      <c r="F6" s="460" t="s">
        <v>563</v>
      </c>
      <c r="G6" s="460" t="s">
        <v>564</v>
      </c>
      <c r="H6" s="460" t="s">
        <v>565</v>
      </c>
      <c r="I6" s="460" t="s">
        <v>566</v>
      </c>
      <c r="J6" s="452" t="s">
        <v>567</v>
      </c>
      <c r="K6" s="452" t="s">
        <v>568</v>
      </c>
      <c r="L6" s="452" t="s">
        <v>569</v>
      </c>
      <c r="M6" s="452" t="s">
        <v>570</v>
      </c>
      <c r="N6" s="452" t="s">
        <v>571</v>
      </c>
      <c r="O6" s="453" t="s">
        <v>57</v>
      </c>
      <c r="P6" s="453"/>
      <c r="Q6" s="453"/>
      <c r="R6" s="453" t="s">
        <v>422</v>
      </c>
      <c r="S6" s="453"/>
      <c r="T6" s="453"/>
      <c r="U6" s="453" t="s">
        <v>473</v>
      </c>
      <c r="V6" s="453"/>
      <c r="W6" s="453"/>
    </row>
    <row r="7" spans="1:23" ht="15.75" x14ac:dyDescent="0.25">
      <c r="A7" s="462"/>
      <c r="B7" s="462"/>
      <c r="C7" s="462"/>
      <c r="D7" s="452"/>
      <c r="E7" s="452"/>
      <c r="F7" s="460"/>
      <c r="G7" s="460"/>
      <c r="H7" s="460"/>
      <c r="I7" s="460"/>
      <c r="J7" s="452"/>
      <c r="K7" s="452"/>
      <c r="L7" s="452"/>
      <c r="M7" s="452"/>
      <c r="N7" s="452"/>
      <c r="O7" s="235" t="s">
        <v>61</v>
      </c>
      <c r="P7" s="235" t="s">
        <v>60</v>
      </c>
      <c r="Q7" s="235" t="s">
        <v>58</v>
      </c>
      <c r="R7" s="235" t="s">
        <v>61</v>
      </c>
      <c r="S7" s="235" t="s">
        <v>60</v>
      </c>
      <c r="T7" s="235" t="s">
        <v>58</v>
      </c>
      <c r="U7" s="235" t="s">
        <v>61</v>
      </c>
      <c r="V7" s="235" t="s">
        <v>60</v>
      </c>
      <c r="W7" s="235" t="s">
        <v>58</v>
      </c>
    </row>
    <row r="8" spans="1:23" ht="91.5" x14ac:dyDescent="0.25">
      <c r="A8" s="236" t="s">
        <v>572</v>
      </c>
      <c r="B8" s="237" t="s">
        <v>573</v>
      </c>
      <c r="C8" s="238" t="s">
        <v>574</v>
      </c>
      <c r="D8" s="239" t="s">
        <v>575</v>
      </c>
      <c r="E8" s="240" t="s">
        <v>576</v>
      </c>
      <c r="F8" s="239" t="s">
        <v>577</v>
      </c>
      <c r="G8" s="239" t="s">
        <v>578</v>
      </c>
      <c r="H8" s="239" t="s">
        <v>579</v>
      </c>
      <c r="I8" s="239" t="s">
        <v>580</v>
      </c>
      <c r="J8" s="241" t="s">
        <v>581</v>
      </c>
      <c r="K8" s="242" t="s">
        <v>582</v>
      </c>
      <c r="L8" s="242" t="s">
        <v>583</v>
      </c>
      <c r="M8" s="240" t="s">
        <v>584</v>
      </c>
      <c r="N8" s="243" t="s">
        <v>585</v>
      </c>
      <c r="O8" s="244"/>
      <c r="P8" s="244"/>
      <c r="Q8" s="245"/>
      <c r="R8" s="244"/>
      <c r="S8" s="244"/>
      <c r="T8" s="245" t="s">
        <v>586</v>
      </c>
      <c r="U8" s="244"/>
      <c r="V8" s="244"/>
      <c r="W8" s="245" t="s">
        <v>586</v>
      </c>
    </row>
    <row r="9" spans="1:23" ht="47.25" x14ac:dyDescent="0.25">
      <c r="A9" s="454" t="s">
        <v>572</v>
      </c>
      <c r="B9" s="456" t="s">
        <v>573</v>
      </c>
      <c r="C9" s="237" t="s">
        <v>587</v>
      </c>
      <c r="D9" s="246" t="s">
        <v>588</v>
      </c>
      <c r="E9" s="456" t="s">
        <v>589</v>
      </c>
      <c r="F9" s="458" t="s">
        <v>590</v>
      </c>
      <c r="G9" s="458" t="s">
        <v>579</v>
      </c>
      <c r="H9" s="458" t="s">
        <v>579</v>
      </c>
      <c r="I9" s="458" t="s">
        <v>580</v>
      </c>
      <c r="J9" s="471" t="s">
        <v>591</v>
      </c>
      <c r="K9" s="456" t="s">
        <v>592</v>
      </c>
      <c r="L9" s="456" t="s">
        <v>593</v>
      </c>
      <c r="M9" s="456" t="s">
        <v>594</v>
      </c>
      <c r="N9" s="469" t="s">
        <v>595</v>
      </c>
      <c r="O9" s="463" t="s">
        <v>596</v>
      </c>
      <c r="P9" s="465"/>
      <c r="Q9" s="463" t="s">
        <v>98</v>
      </c>
      <c r="R9" s="463"/>
      <c r="S9" s="465"/>
      <c r="T9" s="463" t="s">
        <v>586</v>
      </c>
      <c r="U9" s="463"/>
      <c r="V9" s="465"/>
      <c r="W9" s="463" t="s">
        <v>586</v>
      </c>
    </row>
    <row r="10" spans="1:23" ht="47.25" x14ac:dyDescent="0.25">
      <c r="A10" s="455"/>
      <c r="B10" s="457"/>
      <c r="C10" s="238" t="s">
        <v>597</v>
      </c>
      <c r="D10" s="246" t="s">
        <v>588</v>
      </c>
      <c r="E10" s="457"/>
      <c r="F10" s="459"/>
      <c r="G10" s="459"/>
      <c r="H10" s="459"/>
      <c r="I10" s="459"/>
      <c r="J10" s="472"/>
      <c r="K10" s="457"/>
      <c r="L10" s="457"/>
      <c r="M10" s="457"/>
      <c r="N10" s="470"/>
      <c r="O10" s="464"/>
      <c r="P10" s="466"/>
      <c r="Q10" s="464"/>
      <c r="R10" s="464"/>
      <c r="S10" s="466"/>
      <c r="T10" s="464"/>
      <c r="U10" s="464"/>
      <c r="V10" s="466"/>
      <c r="W10" s="464"/>
    </row>
    <row r="11" spans="1:23" ht="126" x14ac:dyDescent="0.25">
      <c r="A11" s="467" t="s">
        <v>572</v>
      </c>
      <c r="B11" s="468" t="s">
        <v>598</v>
      </c>
      <c r="C11" s="237" t="s">
        <v>599</v>
      </c>
      <c r="D11" s="246" t="s">
        <v>600</v>
      </c>
      <c r="E11" s="237" t="s">
        <v>601</v>
      </c>
      <c r="F11" s="247" t="s">
        <v>590</v>
      </c>
      <c r="G11" s="247" t="s">
        <v>579</v>
      </c>
      <c r="H11" s="247" t="s">
        <v>579</v>
      </c>
      <c r="I11" s="247" t="s">
        <v>602</v>
      </c>
      <c r="J11" s="248" t="s">
        <v>603</v>
      </c>
      <c r="K11" s="237" t="s">
        <v>604</v>
      </c>
      <c r="L11" s="237" t="s">
        <v>605</v>
      </c>
      <c r="M11" s="237" t="s">
        <v>606</v>
      </c>
      <c r="N11" s="249" t="s">
        <v>607</v>
      </c>
      <c r="O11" s="244"/>
      <c r="P11" s="244"/>
      <c r="Q11" s="245" t="s">
        <v>586</v>
      </c>
      <c r="R11" s="250"/>
      <c r="S11" s="250"/>
      <c r="T11" s="251" t="s">
        <v>586</v>
      </c>
      <c r="U11" s="252" t="s">
        <v>608</v>
      </c>
      <c r="V11" s="253">
        <v>1</v>
      </c>
      <c r="W11" s="251" t="s">
        <v>483</v>
      </c>
    </row>
    <row r="12" spans="1:23" ht="173.25" x14ac:dyDescent="0.25">
      <c r="A12" s="467"/>
      <c r="B12" s="468"/>
      <c r="C12" s="237" t="s">
        <v>609</v>
      </c>
      <c r="D12" s="246" t="s">
        <v>610</v>
      </c>
      <c r="E12" s="237" t="s">
        <v>611</v>
      </c>
      <c r="F12" s="247" t="s">
        <v>590</v>
      </c>
      <c r="G12" s="247" t="s">
        <v>579</v>
      </c>
      <c r="H12" s="247" t="s">
        <v>579</v>
      </c>
      <c r="I12" s="247" t="s">
        <v>602</v>
      </c>
      <c r="J12" s="248" t="s">
        <v>612</v>
      </c>
      <c r="K12" s="237" t="s">
        <v>613</v>
      </c>
      <c r="L12" s="237" t="s">
        <v>605</v>
      </c>
      <c r="M12" s="237" t="s">
        <v>606</v>
      </c>
      <c r="N12" s="249" t="s">
        <v>614</v>
      </c>
      <c r="O12" s="244"/>
      <c r="P12" s="244"/>
      <c r="Q12" s="245" t="s">
        <v>586</v>
      </c>
      <c r="R12" s="250"/>
      <c r="S12" s="250"/>
      <c r="T12" s="251" t="s">
        <v>586</v>
      </c>
      <c r="U12" s="254" t="s">
        <v>615</v>
      </c>
      <c r="V12" s="253">
        <v>1</v>
      </c>
      <c r="W12" s="251" t="s">
        <v>483</v>
      </c>
    </row>
    <row r="13" spans="1:23" ht="236.25" x14ac:dyDescent="0.25">
      <c r="A13" s="255" t="s">
        <v>616</v>
      </c>
      <c r="B13" s="237" t="s">
        <v>617</v>
      </c>
      <c r="C13" s="237" t="s">
        <v>618</v>
      </c>
      <c r="D13" s="246" t="s">
        <v>619</v>
      </c>
      <c r="E13" s="237" t="s">
        <v>620</v>
      </c>
      <c r="F13" s="247" t="s">
        <v>590</v>
      </c>
      <c r="G13" s="247" t="s">
        <v>578</v>
      </c>
      <c r="H13" s="247" t="s">
        <v>621</v>
      </c>
      <c r="I13" s="246" t="s">
        <v>622</v>
      </c>
      <c r="J13" s="248" t="s">
        <v>623</v>
      </c>
      <c r="K13" s="237" t="s">
        <v>624</v>
      </c>
      <c r="L13" s="237" t="s">
        <v>625</v>
      </c>
      <c r="M13" s="237" t="s">
        <v>606</v>
      </c>
      <c r="N13" s="249" t="s">
        <v>626</v>
      </c>
      <c r="O13" s="244"/>
      <c r="P13" s="244"/>
      <c r="Q13" s="245" t="s">
        <v>586</v>
      </c>
      <c r="R13" s="250"/>
      <c r="S13" s="250"/>
      <c r="T13" s="251" t="s">
        <v>586</v>
      </c>
      <c r="U13" s="250"/>
      <c r="V13" s="250"/>
      <c r="W13" s="251" t="s">
        <v>586</v>
      </c>
    </row>
    <row r="14" spans="1:23" ht="78.75" x14ac:dyDescent="0.25">
      <c r="A14" s="473" t="s">
        <v>627</v>
      </c>
      <c r="B14" s="468" t="s">
        <v>628</v>
      </c>
      <c r="C14" s="474" t="s">
        <v>629</v>
      </c>
      <c r="D14" s="475" t="s">
        <v>619</v>
      </c>
      <c r="E14" s="468" t="s">
        <v>630</v>
      </c>
      <c r="F14" s="458" t="s">
        <v>631</v>
      </c>
      <c r="G14" s="491" t="s">
        <v>577</v>
      </c>
      <c r="H14" s="491" t="s">
        <v>632</v>
      </c>
      <c r="I14" s="491" t="s">
        <v>621</v>
      </c>
      <c r="J14" s="248" t="s">
        <v>633</v>
      </c>
      <c r="K14" s="468" t="s">
        <v>634</v>
      </c>
      <c r="L14" s="468" t="s">
        <v>635</v>
      </c>
      <c r="M14" s="238" t="s">
        <v>636</v>
      </c>
      <c r="N14" s="494" t="s">
        <v>637</v>
      </c>
      <c r="O14" s="486" t="s">
        <v>638</v>
      </c>
      <c r="P14" s="489">
        <v>0.33</v>
      </c>
      <c r="Q14" s="463"/>
      <c r="R14" s="477" t="s">
        <v>639</v>
      </c>
      <c r="S14" s="480">
        <v>0.67</v>
      </c>
      <c r="T14" s="483" t="s">
        <v>640</v>
      </c>
      <c r="U14" s="477" t="s">
        <v>641</v>
      </c>
      <c r="V14" s="480">
        <v>1</v>
      </c>
      <c r="W14" s="483" t="s">
        <v>642</v>
      </c>
    </row>
    <row r="15" spans="1:23" ht="31.5" x14ac:dyDescent="0.25">
      <c r="A15" s="473"/>
      <c r="B15" s="468"/>
      <c r="C15" s="474"/>
      <c r="D15" s="475"/>
      <c r="E15" s="468"/>
      <c r="F15" s="476"/>
      <c r="G15" s="492"/>
      <c r="H15" s="492"/>
      <c r="I15" s="492"/>
      <c r="J15" s="471" t="s">
        <v>643</v>
      </c>
      <c r="K15" s="468"/>
      <c r="L15" s="468"/>
      <c r="M15" s="238" t="s">
        <v>644</v>
      </c>
      <c r="N15" s="494"/>
      <c r="O15" s="487"/>
      <c r="P15" s="490"/>
      <c r="Q15" s="490"/>
      <c r="R15" s="478"/>
      <c r="S15" s="481"/>
      <c r="T15" s="484"/>
      <c r="U15" s="478"/>
      <c r="V15" s="481"/>
      <c r="W15" s="484"/>
    </row>
    <row r="16" spans="1:23" ht="31.5" x14ac:dyDescent="0.25">
      <c r="A16" s="473"/>
      <c r="B16" s="468"/>
      <c r="C16" s="474"/>
      <c r="D16" s="475"/>
      <c r="E16" s="468"/>
      <c r="F16" s="459"/>
      <c r="G16" s="493"/>
      <c r="H16" s="493"/>
      <c r="I16" s="493"/>
      <c r="J16" s="472"/>
      <c r="K16" s="237" t="s">
        <v>645</v>
      </c>
      <c r="L16" s="468"/>
      <c r="M16" s="238" t="s">
        <v>646</v>
      </c>
      <c r="N16" s="494"/>
      <c r="O16" s="488"/>
      <c r="P16" s="464"/>
      <c r="Q16" s="464"/>
      <c r="R16" s="479"/>
      <c r="S16" s="482"/>
      <c r="T16" s="485"/>
      <c r="U16" s="479"/>
      <c r="V16" s="482"/>
      <c r="W16" s="485"/>
    </row>
    <row r="17" spans="1:23" ht="31.5" x14ac:dyDescent="0.25">
      <c r="A17" s="473"/>
      <c r="B17" s="468"/>
      <c r="C17" s="237" t="s">
        <v>647</v>
      </c>
      <c r="D17" s="475" t="s">
        <v>619</v>
      </c>
      <c r="E17" s="468" t="s">
        <v>648</v>
      </c>
      <c r="F17" s="458" t="s">
        <v>649</v>
      </c>
      <c r="G17" s="458" t="s">
        <v>577</v>
      </c>
      <c r="H17" s="458" t="s">
        <v>632</v>
      </c>
      <c r="I17" s="458" t="s">
        <v>579</v>
      </c>
      <c r="J17" s="499" t="s">
        <v>650</v>
      </c>
      <c r="K17" s="468" t="s">
        <v>651</v>
      </c>
      <c r="L17" s="237" t="s">
        <v>43</v>
      </c>
      <c r="M17" s="238" t="s">
        <v>636</v>
      </c>
      <c r="N17" s="494" t="s">
        <v>652</v>
      </c>
      <c r="O17" s="500" t="s">
        <v>653</v>
      </c>
      <c r="P17" s="489">
        <v>0.33</v>
      </c>
      <c r="Q17" s="463"/>
      <c r="R17" s="495" t="s">
        <v>654</v>
      </c>
      <c r="S17" s="480">
        <v>0.67</v>
      </c>
      <c r="T17" s="498"/>
      <c r="U17" s="483" t="s">
        <v>655</v>
      </c>
      <c r="V17" s="480">
        <v>1</v>
      </c>
      <c r="W17" s="498" t="s">
        <v>483</v>
      </c>
    </row>
    <row r="18" spans="1:23" ht="47.25" x14ac:dyDescent="0.25">
      <c r="A18" s="473"/>
      <c r="B18" s="468"/>
      <c r="C18" s="237" t="s">
        <v>656</v>
      </c>
      <c r="D18" s="475"/>
      <c r="E18" s="468"/>
      <c r="F18" s="459"/>
      <c r="G18" s="476"/>
      <c r="H18" s="476"/>
      <c r="I18" s="476"/>
      <c r="J18" s="499"/>
      <c r="K18" s="468"/>
      <c r="L18" s="237" t="s">
        <v>43</v>
      </c>
      <c r="M18" s="238" t="s">
        <v>644</v>
      </c>
      <c r="N18" s="494"/>
      <c r="O18" s="501"/>
      <c r="P18" s="490"/>
      <c r="Q18" s="490"/>
      <c r="R18" s="496"/>
      <c r="S18" s="481"/>
      <c r="T18" s="481"/>
      <c r="U18" s="481"/>
      <c r="V18" s="481"/>
      <c r="W18" s="481"/>
    </row>
    <row r="19" spans="1:23" ht="39" x14ac:dyDescent="0.25">
      <c r="A19" s="473"/>
      <c r="B19" s="468"/>
      <c r="C19" s="237" t="s">
        <v>657</v>
      </c>
      <c r="D19" s="475"/>
      <c r="E19" s="468"/>
      <c r="F19" s="246" t="s">
        <v>658</v>
      </c>
      <c r="G19" s="459"/>
      <c r="H19" s="459"/>
      <c r="I19" s="459"/>
      <c r="J19" s="499"/>
      <c r="K19" s="468"/>
      <c r="L19" s="237" t="s">
        <v>43</v>
      </c>
      <c r="M19" s="238" t="s">
        <v>646</v>
      </c>
      <c r="N19" s="494"/>
      <c r="O19" s="466"/>
      <c r="P19" s="464"/>
      <c r="Q19" s="464"/>
      <c r="R19" s="497"/>
      <c r="S19" s="482"/>
      <c r="T19" s="482"/>
      <c r="U19" s="482"/>
      <c r="V19" s="482"/>
      <c r="W19" s="482"/>
    </row>
    <row r="20" spans="1:23" ht="31.5" x14ac:dyDescent="0.25">
      <c r="A20" s="473"/>
      <c r="B20" s="468"/>
      <c r="C20" s="474" t="s">
        <v>659</v>
      </c>
      <c r="D20" s="475"/>
      <c r="E20" s="474" t="s">
        <v>660</v>
      </c>
      <c r="F20" s="458" t="s">
        <v>661</v>
      </c>
      <c r="G20" s="458" t="s">
        <v>662</v>
      </c>
      <c r="H20" s="458" t="s">
        <v>632</v>
      </c>
      <c r="I20" s="458" t="s">
        <v>579</v>
      </c>
      <c r="J20" s="499" t="s">
        <v>663</v>
      </c>
      <c r="K20" s="468" t="s">
        <v>664</v>
      </c>
      <c r="L20" s="474" t="s">
        <v>43</v>
      </c>
      <c r="M20" s="238" t="s">
        <v>636</v>
      </c>
      <c r="N20" s="469" t="s">
        <v>665</v>
      </c>
      <c r="O20" s="503" t="s">
        <v>666</v>
      </c>
      <c r="P20" s="489">
        <v>0.33</v>
      </c>
      <c r="Q20" s="503" t="s">
        <v>667</v>
      </c>
      <c r="R20" s="483" t="s">
        <v>668</v>
      </c>
      <c r="S20" s="480">
        <v>0.67</v>
      </c>
      <c r="T20" s="483"/>
      <c r="U20" s="483" t="s">
        <v>669</v>
      </c>
      <c r="V20" s="480">
        <v>1</v>
      </c>
      <c r="W20" s="483" t="s">
        <v>483</v>
      </c>
    </row>
    <row r="21" spans="1:23" ht="31.5" x14ac:dyDescent="0.25">
      <c r="A21" s="473"/>
      <c r="B21" s="468"/>
      <c r="C21" s="474"/>
      <c r="D21" s="475"/>
      <c r="E21" s="474"/>
      <c r="F21" s="476"/>
      <c r="G21" s="476"/>
      <c r="H21" s="476"/>
      <c r="I21" s="476"/>
      <c r="J21" s="499"/>
      <c r="K21" s="468"/>
      <c r="L21" s="474"/>
      <c r="M21" s="238" t="s">
        <v>644</v>
      </c>
      <c r="N21" s="502"/>
      <c r="O21" s="490"/>
      <c r="P21" s="490"/>
      <c r="Q21" s="504"/>
      <c r="R21" s="481"/>
      <c r="S21" s="481"/>
      <c r="T21" s="484"/>
      <c r="U21" s="481"/>
      <c r="V21" s="481"/>
      <c r="W21" s="484"/>
    </row>
    <row r="22" spans="1:23" ht="31.5" x14ac:dyDescent="0.25">
      <c r="A22" s="473"/>
      <c r="B22" s="468"/>
      <c r="C22" s="474"/>
      <c r="D22" s="475"/>
      <c r="E22" s="474"/>
      <c r="F22" s="459"/>
      <c r="G22" s="459"/>
      <c r="H22" s="459"/>
      <c r="I22" s="459"/>
      <c r="J22" s="499"/>
      <c r="K22" s="468"/>
      <c r="L22" s="474"/>
      <c r="M22" s="238" t="s">
        <v>646</v>
      </c>
      <c r="N22" s="470"/>
      <c r="O22" s="464"/>
      <c r="P22" s="464"/>
      <c r="Q22" s="505"/>
      <c r="R22" s="482"/>
      <c r="S22" s="482"/>
      <c r="T22" s="485"/>
      <c r="U22" s="482"/>
      <c r="V22" s="482"/>
      <c r="W22" s="485"/>
    </row>
    <row r="23" spans="1:23" ht="47.25" x14ac:dyDescent="0.25">
      <c r="A23" s="473"/>
      <c r="B23" s="468"/>
      <c r="C23" s="237" t="s">
        <v>670</v>
      </c>
      <c r="D23" s="475" t="s">
        <v>619</v>
      </c>
      <c r="E23" s="474" t="s">
        <v>671</v>
      </c>
      <c r="F23" s="458" t="s">
        <v>672</v>
      </c>
      <c r="G23" s="458" t="s">
        <v>662</v>
      </c>
      <c r="H23" s="458" t="s">
        <v>632</v>
      </c>
      <c r="I23" s="458" t="s">
        <v>579</v>
      </c>
      <c r="J23" s="499" t="s">
        <v>673</v>
      </c>
      <c r="K23" s="468" t="s">
        <v>674</v>
      </c>
      <c r="L23" s="468" t="s">
        <v>675</v>
      </c>
      <c r="M23" s="238" t="s">
        <v>636</v>
      </c>
      <c r="N23" s="494" t="s">
        <v>676</v>
      </c>
      <c r="O23" s="503" t="s">
        <v>677</v>
      </c>
      <c r="P23" s="489">
        <v>0.33</v>
      </c>
      <c r="Q23" s="503" t="s">
        <v>678</v>
      </c>
      <c r="R23" s="483" t="s">
        <v>679</v>
      </c>
      <c r="S23" s="480">
        <v>0.67</v>
      </c>
      <c r="T23" s="483" t="s">
        <v>680</v>
      </c>
      <c r="U23" s="483" t="s">
        <v>681</v>
      </c>
      <c r="V23" s="480">
        <v>1</v>
      </c>
      <c r="W23" s="483" t="s">
        <v>483</v>
      </c>
    </row>
    <row r="24" spans="1:23" ht="63" x14ac:dyDescent="0.25">
      <c r="A24" s="473"/>
      <c r="B24" s="468"/>
      <c r="C24" s="237" t="s">
        <v>671</v>
      </c>
      <c r="D24" s="475"/>
      <c r="E24" s="474"/>
      <c r="F24" s="476"/>
      <c r="G24" s="476"/>
      <c r="H24" s="476"/>
      <c r="I24" s="476"/>
      <c r="J24" s="499"/>
      <c r="K24" s="468"/>
      <c r="L24" s="468"/>
      <c r="M24" s="238" t="s">
        <v>644</v>
      </c>
      <c r="N24" s="494"/>
      <c r="O24" s="504"/>
      <c r="P24" s="490"/>
      <c r="Q24" s="504"/>
      <c r="R24" s="484"/>
      <c r="S24" s="481"/>
      <c r="T24" s="484"/>
      <c r="U24" s="484"/>
      <c r="V24" s="481"/>
      <c r="W24" s="484"/>
    </row>
    <row r="25" spans="1:23" ht="63" x14ac:dyDescent="0.25">
      <c r="A25" s="473"/>
      <c r="B25" s="468"/>
      <c r="C25" s="237"/>
      <c r="D25" s="475"/>
      <c r="E25" s="237" t="s">
        <v>682</v>
      </c>
      <c r="F25" s="459"/>
      <c r="G25" s="459"/>
      <c r="H25" s="459"/>
      <c r="I25" s="459"/>
      <c r="J25" s="499"/>
      <c r="K25" s="468"/>
      <c r="L25" s="468"/>
      <c r="M25" s="238" t="s">
        <v>646</v>
      </c>
      <c r="N25" s="494"/>
      <c r="O25" s="505"/>
      <c r="P25" s="464"/>
      <c r="Q25" s="505"/>
      <c r="R25" s="485"/>
      <c r="S25" s="482"/>
      <c r="T25" s="485"/>
      <c r="U25" s="485"/>
      <c r="V25" s="482"/>
      <c r="W25" s="485"/>
    </row>
    <row r="26" spans="1:23" ht="31.5" x14ac:dyDescent="0.25">
      <c r="A26" s="473"/>
      <c r="B26" s="468"/>
      <c r="C26" s="474" t="s">
        <v>683</v>
      </c>
      <c r="D26" s="475" t="s">
        <v>619</v>
      </c>
      <c r="E26" s="474" t="s">
        <v>684</v>
      </c>
      <c r="F26" s="458" t="s">
        <v>685</v>
      </c>
      <c r="G26" s="458" t="s">
        <v>662</v>
      </c>
      <c r="H26" s="458" t="s">
        <v>632</v>
      </c>
      <c r="I26" s="458" t="s">
        <v>579</v>
      </c>
      <c r="J26" s="248" t="s">
        <v>686</v>
      </c>
      <c r="K26" s="468" t="s">
        <v>687</v>
      </c>
      <c r="L26" s="468" t="s">
        <v>675</v>
      </c>
      <c r="M26" s="238" t="s">
        <v>636</v>
      </c>
      <c r="N26" s="494" t="s">
        <v>688</v>
      </c>
      <c r="O26" s="503"/>
      <c r="P26" s="489"/>
      <c r="Q26" s="463" t="s">
        <v>98</v>
      </c>
      <c r="R26" s="483" t="s">
        <v>689</v>
      </c>
      <c r="S26" s="480">
        <v>0.67</v>
      </c>
      <c r="T26" s="498"/>
      <c r="U26" s="483" t="s">
        <v>690</v>
      </c>
      <c r="V26" s="480">
        <v>1</v>
      </c>
      <c r="W26" s="483" t="s">
        <v>483</v>
      </c>
    </row>
    <row r="27" spans="1:23" ht="31.5" x14ac:dyDescent="0.25">
      <c r="A27" s="473"/>
      <c r="B27" s="468"/>
      <c r="C27" s="474"/>
      <c r="D27" s="475"/>
      <c r="E27" s="474"/>
      <c r="F27" s="459"/>
      <c r="G27" s="476"/>
      <c r="H27" s="476"/>
      <c r="I27" s="476"/>
      <c r="J27" s="248"/>
      <c r="K27" s="468"/>
      <c r="L27" s="468"/>
      <c r="M27" s="238" t="s">
        <v>644</v>
      </c>
      <c r="N27" s="494"/>
      <c r="O27" s="504"/>
      <c r="P27" s="490"/>
      <c r="Q27" s="490"/>
      <c r="R27" s="484"/>
      <c r="S27" s="481"/>
      <c r="T27" s="481"/>
      <c r="U27" s="484"/>
      <c r="V27" s="481"/>
      <c r="W27" s="484"/>
    </row>
    <row r="28" spans="1:23" ht="111.75" x14ac:dyDescent="0.25">
      <c r="A28" s="473"/>
      <c r="B28" s="468"/>
      <c r="C28" s="237" t="s">
        <v>691</v>
      </c>
      <c r="D28" s="246" t="s">
        <v>619</v>
      </c>
      <c r="E28" s="474"/>
      <c r="F28" s="246" t="s">
        <v>692</v>
      </c>
      <c r="G28" s="459"/>
      <c r="H28" s="459"/>
      <c r="I28" s="459"/>
      <c r="J28" s="248" t="s">
        <v>693</v>
      </c>
      <c r="K28" s="468"/>
      <c r="L28" s="468"/>
      <c r="M28" s="238" t="s">
        <v>646</v>
      </c>
      <c r="N28" s="494"/>
      <c r="O28" s="505"/>
      <c r="P28" s="464"/>
      <c r="Q28" s="464"/>
      <c r="R28" s="485"/>
      <c r="S28" s="482"/>
      <c r="T28" s="482"/>
      <c r="U28" s="485"/>
      <c r="V28" s="482"/>
      <c r="W28" s="485"/>
    </row>
    <row r="29" spans="1:23" ht="31.5" x14ac:dyDescent="0.25">
      <c r="A29" s="473"/>
      <c r="B29" s="468"/>
      <c r="C29" s="474" t="s">
        <v>694</v>
      </c>
      <c r="D29" s="475" t="s">
        <v>619</v>
      </c>
      <c r="E29" s="474" t="s">
        <v>695</v>
      </c>
      <c r="F29" s="458" t="s">
        <v>696</v>
      </c>
      <c r="G29" s="458" t="s">
        <v>662</v>
      </c>
      <c r="H29" s="458" t="s">
        <v>632</v>
      </c>
      <c r="I29" s="458" t="s">
        <v>579</v>
      </c>
      <c r="J29" s="499" t="s">
        <v>697</v>
      </c>
      <c r="K29" s="456" t="s">
        <v>698</v>
      </c>
      <c r="L29" s="474" t="s">
        <v>675</v>
      </c>
      <c r="M29" s="238" t="s">
        <v>636</v>
      </c>
      <c r="N29" s="508" t="s">
        <v>699</v>
      </c>
      <c r="O29" s="503" t="s">
        <v>700</v>
      </c>
      <c r="P29" s="489">
        <v>0.33</v>
      </c>
      <c r="Q29" s="503"/>
      <c r="R29" s="483" t="s">
        <v>701</v>
      </c>
      <c r="S29" s="480">
        <v>0.67</v>
      </c>
      <c r="T29" s="483"/>
      <c r="U29" s="483" t="s">
        <v>701</v>
      </c>
      <c r="V29" s="480">
        <v>1</v>
      </c>
      <c r="W29" s="483" t="s">
        <v>483</v>
      </c>
    </row>
    <row r="30" spans="1:23" ht="31.5" x14ac:dyDescent="0.25">
      <c r="A30" s="473"/>
      <c r="B30" s="468"/>
      <c r="C30" s="474"/>
      <c r="D30" s="475"/>
      <c r="E30" s="474"/>
      <c r="F30" s="476"/>
      <c r="G30" s="476"/>
      <c r="H30" s="476"/>
      <c r="I30" s="476"/>
      <c r="J30" s="499"/>
      <c r="K30" s="457"/>
      <c r="L30" s="474"/>
      <c r="M30" s="238" t="s">
        <v>644</v>
      </c>
      <c r="N30" s="508"/>
      <c r="O30" s="504"/>
      <c r="P30" s="490"/>
      <c r="Q30" s="490"/>
      <c r="R30" s="484"/>
      <c r="S30" s="481"/>
      <c r="T30" s="481"/>
      <c r="U30" s="484"/>
      <c r="V30" s="481"/>
      <c r="W30" s="484"/>
    </row>
    <row r="31" spans="1:23" ht="31.5" x14ac:dyDescent="0.25">
      <c r="A31" s="473"/>
      <c r="B31" s="468"/>
      <c r="C31" s="474"/>
      <c r="D31" s="475"/>
      <c r="E31" s="474"/>
      <c r="F31" s="459"/>
      <c r="G31" s="459"/>
      <c r="H31" s="459"/>
      <c r="I31" s="459"/>
      <c r="J31" s="499"/>
      <c r="K31" s="237" t="s">
        <v>702</v>
      </c>
      <c r="L31" s="474"/>
      <c r="M31" s="238" t="s">
        <v>646</v>
      </c>
      <c r="N31" s="508"/>
      <c r="O31" s="505"/>
      <c r="P31" s="464"/>
      <c r="Q31" s="464"/>
      <c r="R31" s="485"/>
      <c r="S31" s="482"/>
      <c r="T31" s="482"/>
      <c r="U31" s="485"/>
      <c r="V31" s="482"/>
      <c r="W31" s="485"/>
    </row>
    <row r="32" spans="1:23" ht="88.5" x14ac:dyDescent="0.25">
      <c r="A32" s="236" t="s">
        <v>627</v>
      </c>
      <c r="B32" s="237" t="s">
        <v>703</v>
      </c>
      <c r="C32" s="237" t="s">
        <v>704</v>
      </c>
      <c r="D32" s="246" t="s">
        <v>705</v>
      </c>
      <c r="E32" s="237" t="s">
        <v>706</v>
      </c>
      <c r="F32" s="246" t="s">
        <v>590</v>
      </c>
      <c r="G32" s="246" t="s">
        <v>578</v>
      </c>
      <c r="H32" s="246" t="s">
        <v>621</v>
      </c>
      <c r="I32" s="246" t="s">
        <v>580</v>
      </c>
      <c r="J32" s="248" t="s">
        <v>707</v>
      </c>
      <c r="K32" s="237" t="s">
        <v>708</v>
      </c>
      <c r="L32" s="237" t="s">
        <v>709</v>
      </c>
      <c r="M32" s="237" t="s">
        <v>710</v>
      </c>
      <c r="N32" s="249" t="s">
        <v>711</v>
      </c>
      <c r="O32" s="244"/>
      <c r="P32" s="244"/>
      <c r="Q32" s="245" t="s">
        <v>98</v>
      </c>
      <c r="R32" s="250"/>
      <c r="S32" s="250"/>
      <c r="T32" s="251" t="s">
        <v>712</v>
      </c>
      <c r="U32" s="250"/>
      <c r="V32" s="253">
        <v>1</v>
      </c>
      <c r="W32" s="256" t="s">
        <v>713</v>
      </c>
    </row>
    <row r="33" spans="1:23" ht="114.75" x14ac:dyDescent="0.25">
      <c r="A33" s="257" t="s">
        <v>627</v>
      </c>
      <c r="B33" s="238" t="s">
        <v>714</v>
      </c>
      <c r="C33" s="238" t="s">
        <v>715</v>
      </c>
      <c r="D33" s="258" t="s">
        <v>716</v>
      </c>
      <c r="E33" s="237" t="s">
        <v>717</v>
      </c>
      <c r="F33" s="246" t="s">
        <v>577</v>
      </c>
      <c r="G33" s="246" t="s">
        <v>579</v>
      </c>
      <c r="H33" s="246" t="s">
        <v>621</v>
      </c>
      <c r="I33" s="246" t="s">
        <v>580</v>
      </c>
      <c r="J33" s="248" t="s">
        <v>718</v>
      </c>
      <c r="K33" s="237" t="s">
        <v>719</v>
      </c>
      <c r="L33" s="237" t="s">
        <v>720</v>
      </c>
      <c r="M33" s="237" t="s">
        <v>721</v>
      </c>
      <c r="N33" s="259" t="s">
        <v>722</v>
      </c>
      <c r="O33" s="244"/>
      <c r="P33" s="244"/>
      <c r="Q33" s="245" t="s">
        <v>98</v>
      </c>
      <c r="R33" s="250"/>
      <c r="S33" s="250"/>
      <c r="T33" s="251" t="s">
        <v>98</v>
      </c>
      <c r="U33" s="260" t="s">
        <v>723</v>
      </c>
      <c r="V33" s="253">
        <v>1</v>
      </c>
      <c r="W33" s="251" t="s">
        <v>483</v>
      </c>
    </row>
    <row r="34" spans="1:23" ht="94.5" x14ac:dyDescent="0.25">
      <c r="A34" s="257" t="s">
        <v>724</v>
      </c>
      <c r="B34" s="238" t="s">
        <v>725</v>
      </c>
      <c r="C34" s="238" t="s">
        <v>726</v>
      </c>
      <c r="D34" s="238" t="s">
        <v>727</v>
      </c>
      <c r="E34" s="237" t="s">
        <v>728</v>
      </c>
      <c r="F34" s="246" t="s">
        <v>729</v>
      </c>
      <c r="G34" s="246" t="s">
        <v>730</v>
      </c>
      <c r="H34" s="246" t="s">
        <v>730</v>
      </c>
      <c r="I34" s="246" t="s">
        <v>731</v>
      </c>
      <c r="J34" s="248" t="s">
        <v>732</v>
      </c>
      <c r="K34" s="237" t="s">
        <v>733</v>
      </c>
      <c r="L34" s="237" t="s">
        <v>734</v>
      </c>
      <c r="M34" s="237" t="s">
        <v>735</v>
      </c>
      <c r="N34" s="259" t="s">
        <v>736</v>
      </c>
      <c r="O34" s="244"/>
      <c r="P34" s="244"/>
      <c r="Q34" s="245" t="s">
        <v>98</v>
      </c>
      <c r="R34" s="256" t="s">
        <v>737</v>
      </c>
      <c r="S34" s="261">
        <v>0.5</v>
      </c>
      <c r="T34" s="251"/>
      <c r="U34" s="262"/>
      <c r="V34" s="261">
        <v>1</v>
      </c>
      <c r="W34" s="256" t="s">
        <v>738</v>
      </c>
    </row>
    <row r="35" spans="1:23" ht="23.25" x14ac:dyDescent="0.25">
      <c r="Q35" s="233"/>
      <c r="U35" s="263"/>
    </row>
    <row r="36" spans="1:23" x14ac:dyDescent="0.25">
      <c r="Q36" s="233"/>
    </row>
    <row r="37" spans="1:23" x14ac:dyDescent="0.25">
      <c r="Q37" s="233"/>
    </row>
    <row r="38" spans="1:23" x14ac:dyDescent="0.25">
      <c r="Q38" s="233"/>
    </row>
  </sheetData>
  <mergeCells count="163">
    <mergeCell ref="V29:V31"/>
    <mergeCell ref="W29:W31"/>
    <mergeCell ref="E3:W4"/>
    <mergeCell ref="P29:P31"/>
    <mergeCell ref="Q29:Q31"/>
    <mergeCell ref="R29:R31"/>
    <mergeCell ref="S29:S31"/>
    <mergeCell ref="T29:T31"/>
    <mergeCell ref="U29:U31"/>
    <mergeCell ref="I29:I31"/>
    <mergeCell ref="J29:J31"/>
    <mergeCell ref="K29:K30"/>
    <mergeCell ref="L29:L31"/>
    <mergeCell ref="N29:N31"/>
    <mergeCell ref="O29:O31"/>
    <mergeCell ref="T26:T28"/>
    <mergeCell ref="U26:U28"/>
    <mergeCell ref="V26:V28"/>
    <mergeCell ref="W26:W28"/>
    <mergeCell ref="Q26:Q28"/>
    <mergeCell ref="R26:R28"/>
    <mergeCell ref="S26:S28"/>
    <mergeCell ref="W23:W25"/>
    <mergeCell ref="Q23:Q25"/>
    <mergeCell ref="G29:G31"/>
    <mergeCell ref="H29:H31"/>
    <mergeCell ref="N26:N28"/>
    <mergeCell ref="O26:O28"/>
    <mergeCell ref="P26:P28"/>
    <mergeCell ref="C26:C27"/>
    <mergeCell ref="D26:D27"/>
    <mergeCell ref="E26:E28"/>
    <mergeCell ref="F26:F27"/>
    <mergeCell ref="G26:G28"/>
    <mergeCell ref="H26:H28"/>
    <mergeCell ref="I26:I28"/>
    <mergeCell ref="K26:K28"/>
    <mergeCell ref="L26:L28"/>
    <mergeCell ref="T23:T25"/>
    <mergeCell ref="U23:U25"/>
    <mergeCell ref="V23:V25"/>
    <mergeCell ref="J23:J25"/>
    <mergeCell ref="K23:K25"/>
    <mergeCell ref="L23:L25"/>
    <mergeCell ref="N23:N25"/>
    <mergeCell ref="O23:O25"/>
    <mergeCell ref="P23:P25"/>
    <mergeCell ref="T20:T22"/>
    <mergeCell ref="U20:U22"/>
    <mergeCell ref="V20:V22"/>
    <mergeCell ref="W20:W22"/>
    <mergeCell ref="D23:D25"/>
    <mergeCell ref="E23:E24"/>
    <mergeCell ref="F23:F25"/>
    <mergeCell ref="G23:G25"/>
    <mergeCell ref="H23:H25"/>
    <mergeCell ref="I23:I25"/>
    <mergeCell ref="N20:N22"/>
    <mergeCell ref="O20:O22"/>
    <mergeCell ref="P20:P22"/>
    <mergeCell ref="Q20:Q22"/>
    <mergeCell ref="R20:R22"/>
    <mergeCell ref="S20:S22"/>
    <mergeCell ref="G20:G22"/>
    <mergeCell ref="H20:H22"/>
    <mergeCell ref="I20:I22"/>
    <mergeCell ref="J20:J22"/>
    <mergeCell ref="K20:K22"/>
    <mergeCell ref="L20:L22"/>
    <mergeCell ref="R23:R25"/>
    <mergeCell ref="S23:S25"/>
    <mergeCell ref="T17:T19"/>
    <mergeCell ref="U17:U19"/>
    <mergeCell ref="V17:V19"/>
    <mergeCell ref="W17:W19"/>
    <mergeCell ref="J17:J19"/>
    <mergeCell ref="K17:K19"/>
    <mergeCell ref="N17:N19"/>
    <mergeCell ref="O17:O19"/>
    <mergeCell ref="P17:P19"/>
    <mergeCell ref="Q17:Q19"/>
    <mergeCell ref="U14:U16"/>
    <mergeCell ref="V14:V16"/>
    <mergeCell ref="W14:W16"/>
    <mergeCell ref="J15:J16"/>
    <mergeCell ref="D17:D22"/>
    <mergeCell ref="E17:E19"/>
    <mergeCell ref="F17:F18"/>
    <mergeCell ref="G17:G19"/>
    <mergeCell ref="H17:H19"/>
    <mergeCell ref="I17:I19"/>
    <mergeCell ref="O14:O16"/>
    <mergeCell ref="P14:P16"/>
    <mergeCell ref="Q14:Q16"/>
    <mergeCell ref="R14:R16"/>
    <mergeCell ref="S14:S16"/>
    <mergeCell ref="T14:T16"/>
    <mergeCell ref="G14:G16"/>
    <mergeCell ref="H14:H16"/>
    <mergeCell ref="I14:I16"/>
    <mergeCell ref="K14:K15"/>
    <mergeCell ref="L14:L16"/>
    <mergeCell ref="N14:N16"/>
    <mergeCell ref="R17:R19"/>
    <mergeCell ref="S17:S19"/>
    <mergeCell ref="A14:A31"/>
    <mergeCell ref="B14:B31"/>
    <mergeCell ref="C14:C16"/>
    <mergeCell ref="D14:D16"/>
    <mergeCell ref="E14:E16"/>
    <mergeCell ref="F14:F16"/>
    <mergeCell ref="C20:C22"/>
    <mergeCell ref="E20:E22"/>
    <mergeCell ref="F20:F22"/>
    <mergeCell ref="C29:C31"/>
    <mergeCell ref="D29:D31"/>
    <mergeCell ref="E29:E31"/>
    <mergeCell ref="F29:F31"/>
    <mergeCell ref="T9:T10"/>
    <mergeCell ref="U9:U10"/>
    <mergeCell ref="V9:V10"/>
    <mergeCell ref="W9:W10"/>
    <mergeCell ref="A11:A12"/>
    <mergeCell ref="B11:B12"/>
    <mergeCell ref="N9:N10"/>
    <mergeCell ref="O9:O10"/>
    <mergeCell ref="P9:P10"/>
    <mergeCell ref="Q9:Q10"/>
    <mergeCell ref="R9:R10"/>
    <mergeCell ref="S9:S10"/>
    <mergeCell ref="H9:H10"/>
    <mergeCell ref="I9:I10"/>
    <mergeCell ref="J9:J10"/>
    <mergeCell ref="K9:K10"/>
    <mergeCell ref="L9:L10"/>
    <mergeCell ref="M9:M10"/>
    <mergeCell ref="A9:A10"/>
    <mergeCell ref="B9:B10"/>
    <mergeCell ref="E9:E10"/>
    <mergeCell ref="F9:F10"/>
    <mergeCell ref="G9:G10"/>
    <mergeCell ref="G6:G7"/>
    <mergeCell ref="H6:H7"/>
    <mergeCell ref="I6:I7"/>
    <mergeCell ref="J6:J7"/>
    <mergeCell ref="A6:A7"/>
    <mergeCell ref="B6:B7"/>
    <mergeCell ref="C6:C7"/>
    <mergeCell ref="D6:D7"/>
    <mergeCell ref="E6:E7"/>
    <mergeCell ref="F6:F7"/>
    <mergeCell ref="A1:D1"/>
    <mergeCell ref="E1:N1"/>
    <mergeCell ref="A2:W2"/>
    <mergeCell ref="A3:D5"/>
    <mergeCell ref="F5:W5"/>
    <mergeCell ref="M6:M7"/>
    <mergeCell ref="N6:N7"/>
    <mergeCell ref="O6:Q6"/>
    <mergeCell ref="R6:T6"/>
    <mergeCell ref="U6:W6"/>
    <mergeCell ref="K6:K7"/>
    <mergeCell ref="L6:L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COMP 1 GESTION DE RIESGO</vt:lpstr>
      <vt:lpstr>COMP 2 ANTITRAMITES</vt:lpstr>
      <vt:lpstr>COMP 3 REND CUENTAS</vt:lpstr>
      <vt:lpstr>COMP 4 SERV. AL CIUDAD</vt:lpstr>
      <vt:lpstr>COMP. 5 TRANSP Y ACC INFO</vt:lpstr>
      <vt:lpstr>MAPA DE RIESGOS</vt:lpstr>
      <vt:lpstr>'COMP. 5 TRANSP Y ACC INFO'!Área_de_impresión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dary hurtado</cp:lastModifiedBy>
  <cp:lastPrinted>2019-05-15T15:49:47Z</cp:lastPrinted>
  <dcterms:created xsi:type="dcterms:W3CDTF">2017-05-02T21:23:04Z</dcterms:created>
  <dcterms:modified xsi:type="dcterms:W3CDTF">2020-02-11T21:27:50Z</dcterms:modified>
</cp:coreProperties>
</file>