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nado\Documents\Grupo evaluador de documentos\Jurídica\"/>
    </mc:Choice>
  </mc:AlternateContent>
  <xr:revisionPtr revIDLastSave="0" documentId="13_ncr:1_{D6E253FF-FB4F-44D0-8D26-0294CC703A89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PROVISIÓN CONTABLE" sheetId="4" r:id="rId1"/>
  </sheets>
  <calcPr calcId="191029" concurrentCalc="0"/>
</workbook>
</file>

<file path=xl/calcChain.xml><?xml version="1.0" encoding="utf-8"?>
<calcChain xmlns="http://schemas.openxmlformats.org/spreadsheetml/2006/main">
  <c r="C125" i="4" l="1"/>
  <c r="C124" i="4"/>
  <c r="E123" i="4"/>
  <c r="C123" i="4"/>
  <c r="C102" i="4"/>
  <c r="E73" i="4"/>
  <c r="D44" i="4"/>
  <c r="D50" i="4"/>
  <c r="D55" i="4"/>
  <c r="D59" i="4"/>
  <c r="D81" i="4"/>
  <c r="C81" i="4"/>
  <c r="F80" i="4"/>
  <c r="E80" i="4"/>
  <c r="D80" i="4"/>
  <c r="D73" i="4"/>
  <c r="C73" i="4"/>
  <c r="D67" i="4"/>
  <c r="E81" i="4"/>
  <c r="E126" i="4"/>
  <c r="E125" i="4"/>
  <c r="C126" i="4"/>
  <c r="C74" i="4"/>
  <c r="E74" i="4"/>
  <c r="F81" i="4"/>
  <c r="C83" i="4"/>
  <c r="C101" i="4"/>
  <c r="D101" i="4"/>
  <c r="E124" i="4"/>
  <c r="D68" i="4"/>
  <c r="D74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carlos mario</author>
  </authors>
  <commentList>
    <comment ref="B52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carlos mario: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<sst xmlns="http://schemas.openxmlformats.org/spreadsheetml/2006/main" count="179" uniqueCount="157">
  <si>
    <t>PROVISION CONTABLE</t>
  </si>
  <si>
    <t>METODOLOGIA PARA EL CALCULO DE LA PROVISION CONTABLE</t>
  </si>
  <si>
    <t>INFORMACION GENERAL DEL PROCESO</t>
  </si>
  <si>
    <t>DEMANDANTE:</t>
  </si>
  <si>
    <t>PROCESO No.</t>
  </si>
  <si>
    <t>APODERADO:</t>
  </si>
  <si>
    <t>CONCEPTO</t>
  </si>
  <si>
    <t>PRETENSIONES DETERMINADAS</t>
  </si>
  <si>
    <t>PRETENSIONES INDETERMINADAS</t>
  </si>
  <si>
    <t>PRETENSIONES QUE INCLUYEN PRETENSIONES PERIODICAS</t>
  </si>
  <si>
    <t>FUENTE</t>
  </si>
  <si>
    <t>DURACION APROXIMADA DEL PROCESO EN DIAS</t>
  </si>
  <si>
    <t>INFLACION PROYECTADA (ANUAL)</t>
  </si>
  <si>
    <t>TASA DE DESCUENTO (TASA TITULOS TES CERO CUPON A 5 AÑOS)</t>
  </si>
  <si>
    <t>DIAS</t>
  </si>
  <si>
    <t>I. DETERMINACION DEL VALOR DE REGISTRO</t>
  </si>
  <si>
    <t>VALOR ESTIMADO DE LAS PRETENSIONES</t>
  </si>
  <si>
    <t>TASA DE LA INFLACION PROYECTADA ANUAL</t>
  </si>
  <si>
    <t>((1+tasa de descuento)^(dt/365))</t>
  </si>
  <si>
    <t>ALTO</t>
  </si>
  <si>
    <t>BAJO</t>
  </si>
  <si>
    <t>CLASIFICACION (Marque con una X)</t>
  </si>
  <si>
    <t>NIVEL DE RIESGO</t>
  </si>
  <si>
    <t>RIESGO DE PERDIDA DEL PROCESO POR RELEVANCIA JURIDICA DE LAS RAZONES DE HECHO Y DERECHO EXPUESTAS POR EL DEMANDANTE</t>
  </si>
  <si>
    <t>RIESGOS DE PERDIDA DEL PROCESO ASOCIADOS A LA CONTUNDENCIA, CONGRUENCIA Y PERTINENCIA DE LOS MEDIOS PROBATORIOS QUE SOPORTAN LA DEMANDA</t>
  </si>
  <si>
    <t>PRESENCIA DE RIESGOS PROCESALES Y EXTRAPROCESALES</t>
  </si>
  <si>
    <t>RIESGO DE PERDIDA DEL PROCESO ASOCIADO AL NIVEL DE JURISPRUDENCIA</t>
  </si>
  <si>
    <t>VALOR REGISTRO =</t>
  </si>
  <si>
    <t>JUSTIFICACION</t>
  </si>
  <si>
    <t>ALTA</t>
  </si>
  <si>
    <t>MEDIA ALTA</t>
  </si>
  <si>
    <t>MEDIA BAJA</t>
  </si>
  <si>
    <t>BAJA</t>
  </si>
  <si>
    <t>BAJO (INFERIOR AL 10%)</t>
  </si>
  <si>
    <t>MEDIO BAJO (ENTRE 10% Y EL 25%)</t>
  </si>
  <si>
    <t>MEDIO ALTO (SUPERIOR AL 25% E INFERIOR O IGUAL AL 50%)</t>
  </si>
  <si>
    <t>ALTO (MAS DEL 50%)</t>
  </si>
  <si>
    <t>MARQUE CON UNA X</t>
  </si>
  <si>
    <t>PROBABILIDAD DE PERDIDA CALIFICADA COMO ALTA</t>
  </si>
  <si>
    <t>OBSERVACION</t>
  </si>
  <si>
    <t>PROBABILIDAD DE PERDIDA CALIFICADA COMO BAJA</t>
  </si>
  <si>
    <t>PROBABILIDAD DE PERDIDA CALIFICADA COMO MEDIA BAJA</t>
  </si>
  <si>
    <t>PROBABILIDAD DE PERDIDA CALIFICADA COMO MEDIA ALTA</t>
  </si>
  <si>
    <t>VALOR A REGISTRAR EN EL SISTEMA UNICO DE GESTION E INFORMACION LITIGIOSA</t>
  </si>
  <si>
    <t>REGISTRO EN LA SECCION DE CONTABILIDAD</t>
  </si>
  <si>
    <t>NO SE REGISTRA VALOR DE LA PRETENSION</t>
  </si>
  <si>
    <t>REGISTRAR VALOR DE LA PRETENSION COMO CUENTA DE ORDEN</t>
  </si>
  <si>
    <t>REGISTRAR VALOR DE LA PRETENSION COMO PROVISION CONTABLE</t>
  </si>
  <si>
    <t>VALOR DE LA CONDENA</t>
  </si>
  <si>
    <t>ACTIVIDADES A REALIZAR</t>
  </si>
  <si>
    <t>RESPONSABLE</t>
  </si>
  <si>
    <t>PROVISION DEL VALOR DE LA CONDENA</t>
  </si>
  <si>
    <t>SECCION DE CONTABILIDAD</t>
  </si>
  <si>
    <t>REGISTRO DEL VALOR DE LA CONDENA EN EL CAMPO D ECAPTURA DEL E-KOGUI</t>
  </si>
  <si>
    <t>APODERADO</t>
  </si>
  <si>
    <t>CRITERIO:</t>
  </si>
  <si>
    <t>MANTENER Y PROCEDIMIENTO DE LA PROVISION CONTABLE ANTES DEL FALLO</t>
  </si>
  <si>
    <t>SENADO DE LA REPUBLICA</t>
  </si>
  <si>
    <t>3. EL SENADO DE LA REPUBLICA EN CALIDAD DE DEMANDANTE</t>
  </si>
  <si>
    <t>NO SE REALIZA LA PROVISION DEL PROCESO</t>
  </si>
  <si>
    <t>INGRESAR EL VALOR "0" EN EL CAMPO DE CAPTURA E-KOGUI</t>
  </si>
  <si>
    <t>SI</t>
  </si>
  <si>
    <t>NO</t>
  </si>
  <si>
    <t>FECHA</t>
  </si>
  <si>
    <t>VALORACION DE QUE EL ACUERDO SEA APROBADO</t>
  </si>
  <si>
    <t>INFORMACION DEL ACUERDO A LA DIVISION JURIDICA</t>
  </si>
  <si>
    <t>VALOR DEL ACUERDO CONCILIATORIO</t>
  </si>
  <si>
    <t>REPORTAR EL VALOR DEL ACUERDO CONCILIARORIO A LA SECCION DE CONTABILIDAD</t>
  </si>
  <si>
    <t>DIVISION JURIDICA</t>
  </si>
  <si>
    <t>REGISTRAR COMO PROVISION CONTABLE EL ACUERDO CONCILIATORIO</t>
  </si>
  <si>
    <t>INFORMACION DEL ACUERDO A LA SECCION DE CONTABILIDAD</t>
  </si>
  <si>
    <t>FECHA DE LA DEMANDA:</t>
  </si>
  <si>
    <t>OBLIGACION SURGIDA DE UN PROCESO JUDICIAL</t>
  </si>
  <si>
    <t>ORIGEN DE LA CONTINGENCIA</t>
  </si>
  <si>
    <t>JUZGADO No.</t>
  </si>
  <si>
    <t>FECHA DEL CALCULO DE LA PROVISION:</t>
  </si>
  <si>
    <t>INICIAL</t>
  </si>
  <si>
    <t>PRIMER ACTUALIZACION</t>
  </si>
  <si>
    <t>SEGUNDA ACTUALIZACION</t>
  </si>
  <si>
    <t>OBLIGACION SURGIDA DE UN TRAMITE ARBITRAL</t>
  </si>
  <si>
    <t>REGISTRO DE LA PROVISION</t>
  </si>
  <si>
    <t>OBLIGACION SURGIDA DE UN EMBARGO</t>
  </si>
  <si>
    <t>ENTIDAD DEMANDADA</t>
  </si>
  <si>
    <t>OBLIGACION SURGIDA DE UNA CONCILIACION EXTRAJUDICIAL</t>
  </si>
  <si>
    <t>FECHA DE LA CONSULTA</t>
  </si>
  <si>
    <t>1. CALCULO DEL VALOR DE LAS PRETENSIONES (PASO 1)</t>
  </si>
  <si>
    <t>2. AJUSTE DEL VALOR DE LAS PRETENSIONES (PASO 2)</t>
  </si>
  <si>
    <t>TENIENDO EN CUENTA CRITERIOS TECNICOS Y JURISPRUDENCIALES PARA ESTIMAR EL MONTO DE LA POSIBLE CONDENA EN CASO DE PERDIDA</t>
  </si>
  <si>
    <t>VALOR</t>
  </si>
  <si>
    <t>FECHA  INICIAL DE LA DEMANDA (REGISTRAR MES Y AÑO)</t>
  </si>
  <si>
    <t>IPC INICIAL (REGISTRAR IPC CERTIFICADO POR EL DANE DE LA FECHA INICIAL DE LA DEMANDA</t>
  </si>
  <si>
    <t>IPC FINAL (REGISTRAR IPC CERTIFICADO POR EL DANE DEL MES ANTERIOR DEL MES DE LA FECHA PRESENTE</t>
  </si>
  <si>
    <t>2.1.  CALCULO DEL VALOR DE LAS PRETENSIONES INDEXADAS</t>
  </si>
  <si>
    <t xml:space="preserve">CALCULO INICIAL DEL VALOR DE LAS PRETENSIONES </t>
  </si>
  <si>
    <t>VALOR PRETENSIONES CALCULADAS INICIALMENTE</t>
  </si>
  <si>
    <t>VALOR DE LAS PRETENSIONES INDEXADAS</t>
  </si>
  <si>
    <t>2.2. TASACION REAL DE LAS PRETENSIONES</t>
  </si>
  <si>
    <t>FORMA 1</t>
  </si>
  <si>
    <t>FORMA 2</t>
  </si>
  <si>
    <t>FORMA 1. RELACION CONDENA / PRETENSION</t>
  </si>
  <si>
    <t>VALOR HISTORICO DE LA CONDENA</t>
  </si>
  <si>
    <t>VALOR HISTORICO DE LA PRETENSION</t>
  </si>
  <si>
    <t>FORMA 2. PERCEPCION DEL VALOR DE LA PRETENSION POR EL DEMANDANTE</t>
  </si>
  <si>
    <t>SI ELIGIO LA FORMA 1. DILIGENCIE:</t>
  </si>
  <si>
    <t>SI ELIGIO LA FORMA 2. DILIGENCIE:</t>
  </si>
  <si>
    <t>SOBREESTIMADAS</t>
  </si>
  <si>
    <t>BIEN ESTABLECIDAS</t>
  </si>
  <si>
    <t>SUBESTIMADAS</t>
  </si>
  <si>
    <t>SI LAS PRETENSIONES ACTUALES DEL DEMANDANTE SON EL 100%.  ¿EN LA OPCION ELEGIDA (SOBREESTIMADA O SUBESTIMADA QUE AJUSTE LE HARIA?</t>
  </si>
  <si>
    <t>TASACION REAL DE LAS PRETENSIONES</t>
  </si>
  <si>
    <t>% RELACION CONDENA / PRETENSION</t>
  </si>
  <si>
    <t>TASACION REAL DE LAS PRETENSIONES FORMA 1</t>
  </si>
  <si>
    <t>TASACION REAL DE LAS PRETENSIONES FORMA 2</t>
  </si>
  <si>
    <t>% DE RELACION CONDENA / PRETENSION</t>
  </si>
  <si>
    <t>ESTADO INICIAL</t>
  </si>
  <si>
    <t>MARQUE CON UNA X.ELIJA ENTRE LA FORMA 1 O LA FORMA 2 QUE CORRESPONDE A LA FORMA EN QUE VA A ESTABLECER LA RELACION CONDENA / PRETENSION</t>
  </si>
  <si>
    <t>VALOR A UTILIZAR EN LA FORMULA DE VALOR DE REGISTRO</t>
  </si>
  <si>
    <t>2.3. DETERMINACION DE LA INFLACION PROYECTADA</t>
  </si>
  <si>
    <t>2.4. CALCULO DE LA DURACION APROXIMADA DEL PROCESO</t>
  </si>
  <si>
    <t>2.5. TASA DE DESCUENTO</t>
  </si>
  <si>
    <t>2.6. CALCULO DEL VALOR REGISTRO</t>
  </si>
  <si>
    <t>3. RIESGO DE LA CONDENA COMO PROBABILIDAD DE PERDIDA DE UN PROCESO (PASO 3)</t>
  </si>
  <si>
    <t>3.1. CALIFICACION Y JUSTIFICACION DE LOS RIESGOS</t>
  </si>
  <si>
    <t>RESUMEN VALOR REAL DE LAS PRETENSIONES AJUSTADAS</t>
  </si>
  <si>
    <t>4. REGISTRO DEL VALOR DE LAS PRETENSIONES (PASO 4)</t>
  </si>
  <si>
    <t>II. OTRAS REGLAS</t>
  </si>
  <si>
    <t>1. PERDIDA DE PROCESOS EN PRIMERA INSTANCIA</t>
  </si>
  <si>
    <t>III. PROVISION CONTABLE PARA CONCILIACIONES EXTRAJUDICIALES</t>
  </si>
  <si>
    <t>EXISTENCIA DE ACUERDO CONCILIATORIO</t>
  </si>
  <si>
    <t>SOLO DILIGENCIE LAS CELDAS EN AZUL</t>
  </si>
  <si>
    <t>INFORMACION DEL APODERADO</t>
  </si>
  <si>
    <t>NOMBRE</t>
  </si>
  <si>
    <t>CEDULA</t>
  </si>
  <si>
    <t>TARJETA PROFESIONAL</t>
  </si>
  <si>
    <t>CELULAR</t>
  </si>
  <si>
    <t>MULTIPLES ENTIDADES DEMANDADAS</t>
  </si>
  <si>
    <t>SOLO EJIJA UNA OPCION. MARQUE CON UNA X. CON RESPECTO A LAS PRETENSIONES DEL DEMANDANTE: USTED CONSIDERA QUE ESTAN</t>
  </si>
  <si>
    <t>3.2. DETERMINACION DE LA PROBABILIDAD DE PERDIDA DEL PROCESO (BASO EN EL CUADRO ANTERIOR)</t>
  </si>
  <si>
    <t>CONSOLIDACION PROBABILIDAD DE PERDIDA (SOLO ELIJA UNA OPCION)</t>
  </si>
  <si>
    <t>2. PROCESOS GANADOS EN PRIMERA O SEGUNDA INSTANCIA Y EL DEMANDANTE APELA O INTERPONE UN RECURSO EXTRAORDINARIO</t>
  </si>
  <si>
    <t>E-MAIL</t>
  </si>
  <si>
    <t>Pretensiones ajustadas * ((1+inflación proyectada)^(dt/365))</t>
  </si>
  <si>
    <t>TASA VIGENTE DE LA FECHA (E.A)</t>
  </si>
  <si>
    <t>FECHA PRESENTE (REGISTRA MES Y AÑO EN QUE SE REALIZA LA PROVISION)</t>
  </si>
  <si>
    <t>NIT O C.C. DEL DEMANDANTE:</t>
  </si>
  <si>
    <t>MES Y AÑO</t>
  </si>
  <si>
    <t>NO OLVIDAR QUE SOLO SE CALCULA LA PROVISION PARA EL PORCENTAJE CORRESPONDIENTE</t>
  </si>
  <si>
    <t>X</t>
  </si>
  <si>
    <t>CONTADORA</t>
  </si>
  <si>
    <t xml:space="preserve"> YA HUBO FALLO DE PRIMERA INSTANCIA ,SE HAN GANADO PROCESOS FRENTE A LOS MISMOS HECHOS EN OTROS PROCESOS </t>
  </si>
  <si>
    <t xml:space="preserve">  </t>
  </si>
  <si>
    <t xml:space="preserve">PROCESO GESTIÓN JURIDICA </t>
  </si>
  <si>
    <t>SENADO DE LA REPÚBLICA</t>
  </si>
  <si>
    <t>FORMATO PROVISIÓN Y CALIFICACIÓN DEL RIESGO</t>
  </si>
  <si>
    <t>CODIGO: GJ-Fr11</t>
  </si>
  <si>
    <t>VERSIÓN: 01</t>
  </si>
  <si>
    <t>FECHA DE APROBACIÓN: 31/08/2021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</si>
</sst>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64" formatCode="_(* #,##0.00_);_(* \(#,##0.00\);_(* &quot;-&quot;??_);_(@_)"/>
    <numFmt numFmtId="165" formatCode="_(* #,##0_);_(* \(#,##0\);_(* &quot;-&quot;??_);_(@_)"/>
    <numFmt numFmtId="166" formatCode="0.0%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7"/>
      <color theme="1"/>
      <name val="Arial"/>
      <family val="2"/>
    </font>
    <font>
      <b/>
      <sz val="9"/>
      <color theme="1"/>
      <name val="Arial"/>
      <family val="2"/>
    </font>
    <font>
      <b/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0" fillId="0" borderId="0" applyNumberFormat="0" applyFill="0" applyBorder="0" applyAlignment="0" applyProtection="0"/>
  </cellStyleXfs>
  <cellXfs count="14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1" xfId="0" applyBorder="1" applyAlignment="1">
      <alignment wrapText="1"/>
    </xf>
    <xf numFmtId="0" fontId="2" fillId="0" borderId="0" xfId="0" applyFont="1"/>
    <xf numFmtId="165" fontId="0" fillId="0" borderId="3" xfId="1" applyNumberFormat="1" applyFont="1" applyBorder="1"/>
    <xf numFmtId="164" fontId="0" fillId="0" borderId="0" xfId="1" applyFont="1"/>
    <xf numFmtId="165" fontId="1" fillId="0" borderId="1" xfId="1" applyNumberFormat="1" applyFont="1" applyBorder="1" applyAlignment="1">
      <alignment horizontal="left"/>
    </xf>
    <xf numFmtId="0" fontId="0" fillId="0" borderId="1" xfId="0" applyFill="1" applyBorder="1" applyAlignment="1">
      <alignment wrapText="1"/>
    </xf>
    <xf numFmtId="0" fontId="0" fillId="0" borderId="0" xfId="0" applyBorder="1"/>
    <xf numFmtId="0" fontId="0" fillId="0" borderId="1" xfId="0" applyFill="1" applyBorder="1"/>
    <xf numFmtId="0" fontId="0" fillId="0" borderId="1" xfId="0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3" borderId="1" xfId="0" applyFill="1" applyBorder="1"/>
    <xf numFmtId="0" fontId="0" fillId="3" borderId="1" xfId="0" applyFill="1" applyBorder="1" applyAlignment="1">
      <alignment horizontal="center"/>
    </xf>
    <xf numFmtId="0" fontId="0" fillId="0" borderId="1" xfId="0" applyFont="1" applyBorder="1"/>
    <xf numFmtId="0" fontId="2" fillId="0" borderId="1" xfId="0" applyFont="1" applyBorder="1"/>
    <xf numFmtId="0" fontId="3" fillId="0" borderId="0" xfId="0" applyFont="1"/>
    <xf numFmtId="0" fontId="4" fillId="0" borderId="0" xfId="0" applyFont="1"/>
    <xf numFmtId="0" fontId="2" fillId="0" borderId="3" xfId="0" applyFont="1" applyBorder="1" applyAlignment="1">
      <alignment horizontal="center" wrapText="1"/>
    </xf>
    <xf numFmtId="165" fontId="0" fillId="3" borderId="3" xfId="1" applyNumberFormat="1" applyFont="1" applyFill="1" applyBorder="1"/>
    <xf numFmtId="0" fontId="0" fillId="0" borderId="0" xfId="0" applyAlignment="1">
      <alignment horizontal="center" wrapText="1"/>
    </xf>
    <xf numFmtId="165" fontId="0" fillId="0" borderId="1" xfId="0" applyNumberFormat="1" applyBorder="1"/>
    <xf numFmtId="0" fontId="0" fillId="3" borderId="1" xfId="0" applyFill="1" applyBorder="1" applyAlignment="1">
      <alignment horizontal="center" wrapText="1"/>
    </xf>
    <xf numFmtId="41" fontId="0" fillId="0" borderId="1" xfId="2" applyFont="1" applyBorder="1"/>
    <xf numFmtId="41" fontId="0" fillId="0" borderId="0" xfId="0" applyNumberFormat="1"/>
    <xf numFmtId="0" fontId="7" fillId="0" borderId="1" xfId="0" applyFont="1" applyBorder="1" applyAlignment="1">
      <alignment horizontal="center" wrapText="1"/>
    </xf>
    <xf numFmtId="0" fontId="8" fillId="0" borderId="1" xfId="0" applyFont="1" applyBorder="1" applyAlignment="1">
      <alignment horizontal="center" wrapText="1"/>
    </xf>
    <xf numFmtId="0" fontId="7" fillId="0" borderId="1" xfId="0" applyFont="1" applyBorder="1" applyAlignment="1">
      <alignment wrapText="1"/>
    </xf>
    <xf numFmtId="0" fontId="0" fillId="0" borderId="0" xfId="0" applyBorder="1" applyAlignment="1">
      <alignment horizontal="center" wrapText="1"/>
    </xf>
    <xf numFmtId="0" fontId="0" fillId="0" borderId="1" xfId="0" applyBorder="1" applyAlignment="1">
      <alignment horizontal="left" vertical="top"/>
    </xf>
    <xf numFmtId="0" fontId="0" fillId="0" borderId="0" xfId="0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 wrapText="1"/>
    </xf>
    <xf numFmtId="0" fontId="0" fillId="0" borderId="1" xfId="0" applyFont="1" applyBorder="1" applyAlignment="1">
      <alignment vertical="top" wrapText="1"/>
    </xf>
    <xf numFmtId="0" fontId="0" fillId="0" borderId="0" xfId="0" applyBorder="1" applyAlignment="1">
      <alignment horizontal="left" vertical="center"/>
    </xf>
    <xf numFmtId="41" fontId="0" fillId="3" borderId="1" xfId="2" applyFont="1" applyFill="1" applyBorder="1"/>
    <xf numFmtId="41" fontId="0" fillId="0" borderId="1" xfId="0" applyNumberFormat="1" applyBorder="1"/>
    <xf numFmtId="0" fontId="7" fillId="0" borderId="5" xfId="0" applyFont="1" applyBorder="1" applyAlignment="1">
      <alignment wrapText="1"/>
    </xf>
    <xf numFmtId="41" fontId="0" fillId="0" borderId="1" xfId="0" applyNumberFormat="1" applyBorder="1" applyAlignment="1">
      <alignment horizontal="left" vertical="top"/>
    </xf>
    <xf numFmtId="166" fontId="0" fillId="0" borderId="1" xfId="3" applyNumberFormat="1" applyFont="1" applyFill="1" applyBorder="1"/>
    <xf numFmtId="166" fontId="0" fillId="0" borderId="1" xfId="3" applyNumberFormat="1" applyFont="1" applyBorder="1" applyAlignment="1">
      <alignment horizontal="right"/>
    </xf>
    <xf numFmtId="9" fontId="0" fillId="0" borderId="1" xfId="0" applyNumberFormat="1" applyBorder="1" applyAlignment="1">
      <alignment horizontal="right"/>
    </xf>
    <xf numFmtId="9" fontId="0" fillId="0" borderId="1" xfId="3" applyFont="1" applyBorder="1" applyAlignment="1">
      <alignment horizontal="right"/>
    </xf>
    <xf numFmtId="164" fontId="0" fillId="0" borderId="1" xfId="1" applyFont="1" applyBorder="1" applyAlignment="1">
      <alignment horizontal="center" wrapText="1"/>
    </xf>
    <xf numFmtId="165" fontId="0" fillId="0" borderId="7" xfId="1" applyNumberFormat="1" applyFont="1" applyBorder="1" applyAlignment="1">
      <alignment horizontal="center"/>
    </xf>
    <xf numFmtId="0" fontId="2" fillId="0" borderId="0" xfId="0" applyFont="1" applyBorder="1"/>
    <xf numFmtId="166" fontId="0" fillId="3" borderId="1" xfId="0" applyNumberFormat="1" applyFill="1" applyBorder="1" applyAlignment="1">
      <alignment horizontal="right"/>
    </xf>
    <xf numFmtId="165" fontId="0" fillId="0" borderId="1" xfId="1" applyNumberFormat="1" applyFont="1" applyBorder="1" applyAlignment="1">
      <alignment horizontal="center" wrapText="1"/>
    </xf>
    <xf numFmtId="0" fontId="0" fillId="0" borderId="1" xfId="0" applyBorder="1" applyAlignment="1">
      <alignment horizontal="left" vertical="center"/>
    </xf>
    <xf numFmtId="0" fontId="2" fillId="0" borderId="0" xfId="0" applyFont="1" applyFill="1" applyBorder="1" applyAlignment="1">
      <alignment wrapText="1"/>
    </xf>
    <xf numFmtId="0" fontId="0" fillId="0" borderId="0" xfId="0" applyFill="1"/>
    <xf numFmtId="0" fontId="9" fillId="0" borderId="0" xfId="0" applyFont="1" applyFill="1" applyBorder="1" applyAlignment="1">
      <alignment horizontal="center"/>
    </xf>
    <xf numFmtId="0" fontId="2" fillId="3" borderId="1" xfId="0" applyFont="1" applyFill="1" applyBorder="1"/>
    <xf numFmtId="0" fontId="0" fillId="3" borderId="1" xfId="0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8" fillId="0" borderId="1" xfId="0" applyFont="1" applyBorder="1"/>
    <xf numFmtId="0" fontId="8" fillId="0" borderId="1" xfId="0" applyFont="1" applyBorder="1" applyAlignment="1">
      <alignment wrapText="1"/>
    </xf>
    <xf numFmtId="9" fontId="8" fillId="3" borderId="1" xfId="3" applyFont="1" applyFill="1" applyBorder="1" applyAlignment="1">
      <alignment horizontal="center"/>
    </xf>
    <xf numFmtId="0" fontId="8" fillId="3" borderId="1" xfId="0" applyFont="1" applyFill="1" applyBorder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0" fillId="0" borderId="1" xfId="0" applyBorder="1" applyAlignment="1"/>
    <xf numFmtId="164" fontId="0" fillId="0" borderId="1" xfId="1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center"/>
    </xf>
    <xf numFmtId="17" fontId="0" fillId="3" borderId="1" xfId="0" applyNumberFormat="1" applyFill="1" applyBorder="1" applyAlignment="1">
      <alignment horizontal="center"/>
    </xf>
    <xf numFmtId="0" fontId="7" fillId="3" borderId="1" xfId="0" applyFont="1" applyFill="1" applyBorder="1" applyAlignment="1">
      <alignment horizontal="center" vertical="center" wrapText="1"/>
    </xf>
    <xf numFmtId="17" fontId="0" fillId="3" borderId="1" xfId="0" applyNumberFormat="1" applyFill="1" applyBorder="1" applyAlignment="1">
      <alignment horizontal="center"/>
    </xf>
    <xf numFmtId="0" fontId="13" fillId="0" borderId="20" xfId="0" applyFont="1" applyBorder="1" applyAlignment="1">
      <alignment vertical="center" wrapText="1"/>
    </xf>
    <xf numFmtId="165" fontId="0" fillId="0" borderId="1" xfId="0" applyNumberFormat="1" applyFill="1" applyBorder="1"/>
    <xf numFmtId="10" fontId="0" fillId="0" borderId="1" xfId="0" applyNumberFormat="1" applyFont="1" applyFill="1" applyBorder="1" applyAlignment="1">
      <alignment vertical="center"/>
    </xf>
    <xf numFmtId="0" fontId="0" fillId="0" borderId="1" xfId="0" applyFont="1" applyFill="1" applyBorder="1" applyAlignment="1">
      <alignment horizontal="center" vertical="center" wrapText="1"/>
    </xf>
    <xf numFmtId="10" fontId="0" fillId="0" borderId="2" xfId="0" applyNumberFormat="1" applyFill="1" applyBorder="1" applyAlignment="1">
      <alignment vertical="center"/>
    </xf>
    <xf numFmtId="0" fontId="0" fillId="0" borderId="1" xfId="0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0" fillId="0" borderId="15" xfId="0" applyFill="1" applyBorder="1" applyAlignment="1">
      <alignment vertical="center"/>
    </xf>
    <xf numFmtId="0" fontId="8" fillId="0" borderId="16" xfId="0" applyFont="1" applyFill="1" applyBorder="1" applyAlignment="1">
      <alignment horizontal="center" vertical="center" wrapText="1"/>
    </xf>
    <xf numFmtId="0" fontId="0" fillId="0" borderId="17" xfId="0" applyFill="1" applyBorder="1" applyAlignment="1">
      <alignment vertical="center"/>
    </xf>
    <xf numFmtId="0" fontId="8" fillId="0" borderId="19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/>
    </xf>
    <xf numFmtId="0" fontId="9" fillId="3" borderId="2" xfId="0" applyFont="1" applyFill="1" applyBorder="1" applyAlignment="1">
      <alignment horizontal="center"/>
    </xf>
    <xf numFmtId="0" fontId="9" fillId="3" borderId="4" xfId="0" applyFont="1" applyFill="1" applyBorder="1" applyAlignment="1">
      <alignment horizontal="center"/>
    </xf>
    <xf numFmtId="0" fontId="9" fillId="3" borderId="3" xfId="0" applyFont="1" applyFill="1" applyBorder="1" applyAlignment="1">
      <alignment horizontal="center"/>
    </xf>
    <xf numFmtId="17" fontId="0" fillId="3" borderId="1" xfId="0" applyNumberFormat="1" applyFill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14" fontId="0" fillId="3" borderId="1" xfId="0" applyNumberFormat="1" applyFill="1" applyBorder="1" applyAlignment="1">
      <alignment horizontal="center"/>
    </xf>
    <xf numFmtId="1" fontId="0" fillId="3" borderId="1" xfId="0" applyNumberFormat="1" applyFill="1" applyBorder="1" applyAlignment="1">
      <alignment horizontal="center"/>
    </xf>
    <xf numFmtId="0" fontId="8" fillId="0" borderId="1" xfId="0" applyFont="1" applyBorder="1" applyAlignment="1">
      <alignment horizontal="center" wrapText="1"/>
    </xf>
    <xf numFmtId="0" fontId="2" fillId="2" borderId="1" xfId="0" applyFont="1" applyFill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8" fillId="4" borderId="2" xfId="0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165" fontId="0" fillId="3" borderId="5" xfId="1" applyNumberFormat="1" applyFont="1" applyFill="1" applyBorder="1" applyAlignment="1">
      <alignment horizontal="center"/>
    </xf>
    <xf numFmtId="165" fontId="0" fillId="3" borderId="7" xfId="1" applyNumberFormat="1" applyFont="1" applyFill="1" applyBorder="1" applyAlignment="1">
      <alignment horizontal="center"/>
    </xf>
    <xf numFmtId="0" fontId="0" fillId="0" borderId="1" xfId="0" applyFill="1" applyBorder="1" applyAlignment="1">
      <alignment horizontal="center" wrapText="1"/>
    </xf>
    <xf numFmtId="0" fontId="8" fillId="0" borderId="2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3" xfId="0" applyFont="1" applyBorder="1" applyAlignment="1">
      <alignment horizontal="center" wrapText="1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2" xfId="0" applyFont="1" applyFill="1" applyBorder="1" applyAlignment="1">
      <alignment horizontal="left" wrapText="1"/>
    </xf>
    <xf numFmtId="0" fontId="0" fillId="0" borderId="3" xfId="0" applyFont="1" applyFill="1" applyBorder="1" applyAlignment="1">
      <alignment horizontal="left" wrapText="1"/>
    </xf>
    <xf numFmtId="0" fontId="0" fillId="0" borderId="8" xfId="0" applyBorder="1" applyAlignment="1">
      <alignment horizontal="left" wrapText="1"/>
    </xf>
    <xf numFmtId="0" fontId="0" fillId="0" borderId="9" xfId="0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0" fillId="0" borderId="2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2" fillId="0" borderId="13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center" wrapText="1"/>
    </xf>
    <xf numFmtId="165" fontId="0" fillId="0" borderId="1" xfId="1" applyNumberFormat="1" applyFont="1" applyBorder="1" applyAlignment="1">
      <alignment horizontal="center"/>
    </xf>
    <xf numFmtId="165" fontId="0" fillId="0" borderId="2" xfId="1" applyNumberFormat="1" applyFont="1" applyBorder="1" applyAlignment="1">
      <alignment horizontal="center"/>
    </xf>
    <xf numFmtId="165" fontId="0" fillId="0" borderId="4" xfId="1" applyNumberFormat="1" applyFont="1" applyBorder="1" applyAlignment="1">
      <alignment horizontal="center"/>
    </xf>
    <xf numFmtId="165" fontId="0" fillId="0" borderId="3" xfId="1" applyNumberFormat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0" fillId="0" borderId="2" xfId="4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wrapText="1"/>
    </xf>
    <xf numFmtId="0" fontId="0" fillId="0" borderId="0" xfId="0" applyBorder="1" applyAlignment="1">
      <alignment horizontal="center" wrapText="1"/>
    </xf>
    <xf numFmtId="0" fontId="2" fillId="0" borderId="1" xfId="0" applyFont="1" applyFill="1" applyBorder="1" applyAlignment="1">
      <alignment horizontal="center" vertical="center"/>
    </xf>
    <xf numFmtId="164" fontId="2" fillId="0" borderId="1" xfId="1" applyNumberFormat="1" applyFont="1" applyFill="1" applyBorder="1" applyAlignment="1">
      <alignment vertical="center"/>
    </xf>
    <xf numFmtId="0" fontId="0" fillId="3" borderId="2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41" fontId="0" fillId="3" borderId="1" xfId="2" applyFont="1" applyFill="1" applyBorder="1" applyAlignment="1">
      <alignment horizontal="center"/>
    </xf>
    <xf numFmtId="0" fontId="11" fillId="0" borderId="21" xfId="0" applyFont="1" applyBorder="1" applyAlignment="1">
      <alignment vertical="center" wrapText="1"/>
    </xf>
    <xf numFmtId="0" fontId="11" fillId="0" borderId="22" xfId="0" applyFont="1" applyBorder="1" applyAlignment="1">
      <alignment vertical="center" wrapText="1"/>
    </xf>
    <xf numFmtId="0" fontId="11" fillId="0" borderId="23" xfId="0" applyFont="1" applyBorder="1" applyAlignment="1">
      <alignment vertical="center" wrapText="1"/>
    </xf>
    <xf numFmtId="0" fontId="13" fillId="0" borderId="25" xfId="0" applyFont="1" applyBorder="1" applyAlignment="1">
      <alignment horizontal="center" vertical="center" wrapText="1"/>
    </xf>
    <xf numFmtId="0" fontId="12" fillId="0" borderId="26" xfId="0" applyFont="1" applyBorder="1" applyAlignment="1">
      <alignment horizontal="center" vertical="center" wrapText="1"/>
    </xf>
    <xf numFmtId="0" fontId="12" fillId="0" borderId="24" xfId="0" applyFont="1" applyBorder="1" applyAlignment="1">
      <alignment horizontal="center" vertical="center" wrapText="1"/>
    </xf>
    <xf numFmtId="164" fontId="0" fillId="0" borderId="1" xfId="1" applyFont="1" applyFill="1" applyBorder="1" applyAlignment="1">
      <alignment horizontal="center"/>
    </xf>
    <xf numFmtId="164" fontId="0" fillId="0" borderId="18" xfId="1" applyFont="1" applyFill="1" applyBorder="1" applyAlignment="1">
      <alignment horizontal="center"/>
    </xf>
  </cellXfs>
  <cellStyles count="5">
    <cellStyle name="Hipervínculo" xfId="4" builtinId="8"/>
    <cellStyle name="Millares" xfId="1" builtinId="3"/>
    <cellStyle name="Millares [0]" xfId="2" builtinId="6"/>
    <cellStyle name="Normal" xfId="0" builtinId="0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341313</xdr:colOff>
      <xdr:row>0</xdr:row>
      <xdr:rowOff>150813</xdr:rowOff>
    </xdr:from>
    <xdr:to>
      <xdr:col>1</xdr:col>
      <xdr:colOff>2865438</xdr:colOff>
      <xdr:row>2</xdr:row>
      <xdr:rowOff>139728</xdr:rowOff>
    </xdr:to>
    <xdr:pic>
      <xdr:nvPicPr>
        <xdr:cNvPr id="5" name="Imagen 8">
          <a:extLst>
            <a:ext uri="{FF2B5EF4-FFF2-40B4-BE49-F238E27FC236}">
              <a16:creationId xmlns:a16="http://schemas.microsoft.com/office/drawing/2014/main" id="{AABA2A92-DB10-46F6-ADD8-E074CA1837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7688" y="150813"/>
          <a:ext cx="2524125" cy="12112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G178"/>
  <sheetViews>
    <sheetView tabSelected="1" zoomScale="80" zoomScaleNormal="80" workbookViewId="0">
      <selection activeCell="I13" sqref="I13"/>
    </sheetView>
  </sheetViews>
  <sheetFormatPr baseColWidth="10" defaultRowHeight="15" x14ac:dyDescent="0.25"/>
  <cols>
    <col min="1" max="1" width="3" customWidth="1"/>
    <col min="2" max="2" width="49.85546875" customWidth="1"/>
    <col min="3" max="3" width="17.42578125" customWidth="1"/>
    <col min="4" max="4" width="17.85546875" customWidth="1"/>
    <col min="5" max="5" width="22.42578125" customWidth="1"/>
    <col min="6" max="6" width="17.85546875" customWidth="1"/>
    <col min="7" max="7" width="21.5703125" customWidth="1"/>
  </cols>
  <sheetData>
    <row r="1" spans="2:7" ht="50.1" customHeight="1" thickBot="1" x14ac:dyDescent="0.3">
      <c r="B1" s="139" t="s">
        <v>150</v>
      </c>
      <c r="C1" s="142" t="s">
        <v>151</v>
      </c>
      <c r="D1" s="143"/>
      <c r="E1" s="143"/>
      <c r="F1" s="144"/>
      <c r="G1" s="71" t="s">
        <v>154</v>
      </c>
    </row>
    <row r="2" spans="2:7" ht="46.5" customHeight="1" thickBot="1" x14ac:dyDescent="0.3">
      <c r="B2" s="140"/>
      <c r="C2" s="142" t="s">
        <v>153</v>
      </c>
      <c r="D2" s="143"/>
      <c r="E2" s="143"/>
      <c r="F2" s="144"/>
      <c r="G2" s="71" t="s">
        <v>155</v>
      </c>
    </row>
    <row r="3" spans="2:7" ht="49.5" customHeight="1" thickBot="1" x14ac:dyDescent="0.3">
      <c r="B3" s="141"/>
      <c r="C3" s="142" t="s">
        <v>152</v>
      </c>
      <c r="D3" s="143"/>
      <c r="E3" s="143"/>
      <c r="F3" s="144"/>
      <c r="G3" s="71" t="s">
        <v>156</v>
      </c>
    </row>
    <row r="4" spans="2:7" x14ac:dyDescent="0.25">
      <c r="B4" t="s">
        <v>0</v>
      </c>
    </row>
    <row r="5" spans="2:7" ht="28.5" x14ac:dyDescent="0.45">
      <c r="B5" s="84" t="s">
        <v>129</v>
      </c>
      <c r="C5" s="85"/>
      <c r="D5" s="85"/>
      <c r="E5" s="85"/>
      <c r="F5" s="85"/>
      <c r="G5" s="86"/>
    </row>
    <row r="6" spans="2:7" s="52" customFormat="1" ht="8.25" customHeight="1" x14ac:dyDescent="0.45">
      <c r="B6" s="53"/>
      <c r="C6" s="53"/>
      <c r="D6" s="53"/>
      <c r="E6" s="53"/>
      <c r="F6" s="53"/>
      <c r="G6" s="53"/>
    </row>
    <row r="7" spans="2:7" x14ac:dyDescent="0.25">
      <c r="B7" s="4" t="s">
        <v>1</v>
      </c>
    </row>
    <row r="9" spans="2:7" x14ac:dyDescent="0.25">
      <c r="B9" s="1" t="s">
        <v>75</v>
      </c>
      <c r="C9" s="87"/>
      <c r="D9" s="83"/>
      <c r="E9" s="83"/>
    </row>
    <row r="11" spans="2:7" ht="18" customHeight="1" x14ac:dyDescent="0.25">
      <c r="B11" s="9"/>
      <c r="C11" s="88" t="s">
        <v>37</v>
      </c>
      <c r="D11" s="88"/>
      <c r="E11" s="88"/>
    </row>
    <row r="12" spans="2:7" ht="30" x14ac:dyDescent="0.25">
      <c r="C12" s="13" t="s">
        <v>76</v>
      </c>
      <c r="D12" s="11" t="s">
        <v>77</v>
      </c>
      <c r="E12" s="11" t="s">
        <v>78</v>
      </c>
    </row>
    <row r="13" spans="2:7" x14ac:dyDescent="0.25">
      <c r="B13" s="17" t="s">
        <v>80</v>
      </c>
      <c r="C13" s="54"/>
      <c r="D13" s="67"/>
      <c r="E13" s="67"/>
    </row>
    <row r="15" spans="2:7" x14ac:dyDescent="0.25">
      <c r="B15" s="4" t="s">
        <v>2</v>
      </c>
    </row>
    <row r="17" spans="2:5" ht="30" x14ac:dyDescent="0.25">
      <c r="B17" s="18" t="s">
        <v>82</v>
      </c>
      <c r="C17" s="12" t="s">
        <v>37</v>
      </c>
    </row>
    <row r="18" spans="2:5" x14ac:dyDescent="0.25">
      <c r="B18" s="1" t="s">
        <v>57</v>
      </c>
      <c r="C18" s="55"/>
    </row>
    <row r="19" spans="2:5" ht="35.25" customHeight="1" x14ac:dyDescent="0.25">
      <c r="B19" s="57" t="s">
        <v>135</v>
      </c>
      <c r="C19" s="55"/>
      <c r="D19" s="91" t="s">
        <v>146</v>
      </c>
      <c r="E19" s="91"/>
    </row>
    <row r="21" spans="2:5" ht="30" x14ac:dyDescent="0.25">
      <c r="B21" s="18" t="s">
        <v>73</v>
      </c>
      <c r="C21" s="12" t="s">
        <v>37</v>
      </c>
    </row>
    <row r="22" spans="2:5" x14ac:dyDescent="0.25">
      <c r="B22" s="1" t="s">
        <v>72</v>
      </c>
      <c r="C22" s="55"/>
    </row>
    <row r="23" spans="2:5" x14ac:dyDescent="0.25">
      <c r="B23" s="1" t="s">
        <v>83</v>
      </c>
      <c r="C23" s="55"/>
    </row>
    <row r="24" spans="2:5" x14ac:dyDescent="0.25">
      <c r="B24" s="10" t="s">
        <v>79</v>
      </c>
      <c r="C24" s="55"/>
    </row>
    <row r="25" spans="2:5" x14ac:dyDescent="0.25">
      <c r="B25" s="10" t="s">
        <v>81</v>
      </c>
      <c r="C25" s="55"/>
    </row>
    <row r="26" spans="2:5" x14ac:dyDescent="0.25">
      <c r="B26" s="9"/>
      <c r="C26" s="9"/>
    </row>
    <row r="27" spans="2:5" x14ac:dyDescent="0.25">
      <c r="B27" s="1" t="s">
        <v>71</v>
      </c>
      <c r="C27" s="89"/>
      <c r="D27" s="89"/>
      <c r="E27" s="89"/>
    </row>
    <row r="28" spans="2:5" x14ac:dyDescent="0.25">
      <c r="B28" s="1" t="s">
        <v>4</v>
      </c>
      <c r="C28" s="90"/>
      <c r="D28" s="90"/>
      <c r="E28" s="90"/>
    </row>
    <row r="29" spans="2:5" x14ac:dyDescent="0.25">
      <c r="B29" s="1" t="s">
        <v>74</v>
      </c>
      <c r="C29" s="83"/>
      <c r="D29" s="83"/>
      <c r="E29" s="83"/>
    </row>
    <row r="30" spans="2:5" x14ac:dyDescent="0.25">
      <c r="B30" s="1" t="s">
        <v>3</v>
      </c>
      <c r="C30" s="83"/>
      <c r="D30" s="83"/>
      <c r="E30" s="83"/>
    </row>
    <row r="31" spans="2:5" x14ac:dyDescent="0.25">
      <c r="B31" s="1" t="s">
        <v>144</v>
      </c>
      <c r="C31" s="83"/>
      <c r="D31" s="83"/>
      <c r="E31" s="83"/>
    </row>
    <row r="32" spans="2:5" x14ac:dyDescent="0.25">
      <c r="B32" s="1" t="s">
        <v>5</v>
      </c>
      <c r="C32" s="83"/>
      <c r="D32" s="83"/>
      <c r="E32" s="83"/>
    </row>
    <row r="34" spans="2:7" x14ac:dyDescent="0.25">
      <c r="B34" s="20" t="s">
        <v>15</v>
      </c>
    </row>
    <row r="36" spans="2:7" x14ac:dyDescent="0.25">
      <c r="B36" s="92" t="s">
        <v>85</v>
      </c>
      <c r="C36" s="92"/>
      <c r="D36" s="92"/>
      <c r="E36" s="92"/>
      <c r="F36" s="92"/>
      <c r="G36" s="92"/>
    </row>
    <row r="37" spans="2:7" x14ac:dyDescent="0.25">
      <c r="B37" s="19"/>
    </row>
    <row r="38" spans="2:7" x14ac:dyDescent="0.25">
      <c r="E38" s="93" t="s">
        <v>39</v>
      </c>
      <c r="F38" s="93"/>
      <c r="G38" s="93"/>
    </row>
    <row r="39" spans="2:7" ht="45" x14ac:dyDescent="0.25">
      <c r="B39" s="94" t="s">
        <v>6</v>
      </c>
      <c r="C39" s="94"/>
      <c r="D39" s="21" t="s">
        <v>16</v>
      </c>
      <c r="E39" s="91" t="s">
        <v>87</v>
      </c>
      <c r="F39" s="91"/>
      <c r="G39" s="91"/>
    </row>
    <row r="40" spans="2:7" ht="30.75" customHeight="1" x14ac:dyDescent="0.25">
      <c r="B40" s="95" t="s">
        <v>7</v>
      </c>
      <c r="C40" s="95"/>
      <c r="D40" s="66"/>
      <c r="E40" s="96"/>
      <c r="F40" s="97"/>
      <c r="G40" s="98"/>
    </row>
    <row r="41" spans="2:7" ht="39" customHeight="1" x14ac:dyDescent="0.25">
      <c r="B41" s="99" t="s">
        <v>8</v>
      </c>
      <c r="C41" s="100"/>
      <c r="D41" s="103"/>
      <c r="E41" s="91"/>
      <c r="F41" s="91"/>
      <c r="G41" s="91"/>
    </row>
    <row r="42" spans="2:7" ht="41.25" customHeight="1" x14ac:dyDescent="0.25">
      <c r="B42" s="101"/>
      <c r="C42" s="102"/>
      <c r="D42" s="104"/>
      <c r="E42" s="91"/>
      <c r="F42" s="91"/>
      <c r="G42" s="91"/>
    </row>
    <row r="43" spans="2:7" ht="41.25" customHeight="1" x14ac:dyDescent="0.25">
      <c r="B43" s="95" t="s">
        <v>9</v>
      </c>
      <c r="C43" s="95"/>
      <c r="D43" s="22"/>
      <c r="E43" s="106"/>
      <c r="F43" s="107"/>
      <c r="G43" s="108"/>
    </row>
    <row r="44" spans="2:7" x14ac:dyDescent="0.25">
      <c r="B44" s="95" t="s">
        <v>93</v>
      </c>
      <c r="C44" s="95"/>
      <c r="D44" s="5">
        <f>SUM(D40:D43)</f>
        <v>0</v>
      </c>
    </row>
    <row r="46" spans="2:7" x14ac:dyDescent="0.25">
      <c r="B46" s="92" t="s">
        <v>86</v>
      </c>
      <c r="C46" s="92"/>
      <c r="D46" s="92"/>
      <c r="E46" s="92"/>
      <c r="F46" s="92"/>
      <c r="G46" s="92"/>
    </row>
    <row r="48" spans="2:7" x14ac:dyDescent="0.25">
      <c r="B48" s="4" t="s">
        <v>92</v>
      </c>
    </row>
    <row r="50" spans="2:6" x14ac:dyDescent="0.25">
      <c r="B50" s="109" t="s">
        <v>94</v>
      </c>
      <c r="C50" s="109"/>
      <c r="D50" s="24">
        <f>+D44</f>
        <v>0</v>
      </c>
      <c r="E50" s="56" t="s">
        <v>145</v>
      </c>
      <c r="F50" s="56" t="s">
        <v>10</v>
      </c>
    </row>
    <row r="51" spans="2:6" ht="28.5" customHeight="1" x14ac:dyDescent="0.25">
      <c r="B51" s="110" t="s">
        <v>89</v>
      </c>
      <c r="C51" s="111"/>
      <c r="D51" s="68"/>
      <c r="E51" s="70"/>
      <c r="F51" s="70"/>
    </row>
    <row r="52" spans="2:6" ht="63.75" customHeight="1" x14ac:dyDescent="0.25">
      <c r="B52" s="112" t="s">
        <v>90</v>
      </c>
      <c r="C52" s="113"/>
      <c r="D52" s="70"/>
      <c r="E52" s="70"/>
      <c r="F52" s="70"/>
    </row>
    <row r="53" spans="2:6" ht="28.5" customHeight="1" x14ac:dyDescent="0.25">
      <c r="B53" s="114" t="s">
        <v>143</v>
      </c>
      <c r="C53" s="115"/>
      <c r="D53" s="70"/>
      <c r="E53" s="70"/>
      <c r="F53" s="70"/>
    </row>
    <row r="54" spans="2:6" ht="48.75" customHeight="1" x14ac:dyDescent="0.25">
      <c r="B54" s="116" t="s">
        <v>91</v>
      </c>
      <c r="C54" s="116"/>
      <c r="D54" s="70"/>
      <c r="E54" s="70"/>
      <c r="F54" s="70"/>
    </row>
    <row r="55" spans="2:6" ht="28.5" customHeight="1" x14ac:dyDescent="0.25">
      <c r="B55" s="117" t="s">
        <v>95</v>
      </c>
      <c r="C55" s="118"/>
      <c r="D55" s="26" t="e">
        <f>+D50*(D54/D52)</f>
        <v>#DIV/0!</v>
      </c>
    </row>
    <row r="57" spans="2:6" x14ac:dyDescent="0.25">
      <c r="B57" s="4" t="s">
        <v>96</v>
      </c>
    </row>
    <row r="59" spans="2:6" x14ac:dyDescent="0.25">
      <c r="B59" s="110" t="s">
        <v>95</v>
      </c>
      <c r="C59" s="111"/>
      <c r="D59" s="38" t="e">
        <f>+D55</f>
        <v>#DIV/0!</v>
      </c>
    </row>
    <row r="60" spans="2:6" x14ac:dyDescent="0.25">
      <c r="D60" s="27"/>
    </row>
    <row r="61" spans="2:6" ht="60" customHeight="1" x14ac:dyDescent="0.25">
      <c r="D61" s="28" t="s">
        <v>99</v>
      </c>
      <c r="F61" s="28" t="s">
        <v>102</v>
      </c>
    </row>
    <row r="62" spans="2:6" ht="36" customHeight="1" x14ac:dyDescent="0.25">
      <c r="B62" s="105" t="s">
        <v>115</v>
      </c>
      <c r="C62" s="105"/>
      <c r="D62" s="25"/>
      <c r="F62" s="25" t="s">
        <v>147</v>
      </c>
    </row>
    <row r="63" spans="2:6" ht="11.25" customHeight="1" x14ac:dyDescent="0.25">
      <c r="B63" s="31"/>
      <c r="C63" s="31"/>
      <c r="D63" s="31"/>
      <c r="E63" s="31"/>
      <c r="F63" s="9"/>
    </row>
    <row r="64" spans="2:6" ht="36" customHeight="1" x14ac:dyDescent="0.25">
      <c r="B64" s="31"/>
      <c r="C64" s="31"/>
      <c r="D64" s="11" t="s">
        <v>88</v>
      </c>
      <c r="E64" s="31"/>
      <c r="F64" s="9"/>
    </row>
    <row r="65" spans="2:6" ht="27" customHeight="1" x14ac:dyDescent="0.25">
      <c r="B65" s="120" t="s">
        <v>103</v>
      </c>
      <c r="C65" s="30" t="s">
        <v>100</v>
      </c>
      <c r="D65" s="37"/>
      <c r="E65" s="31"/>
      <c r="F65" s="9"/>
    </row>
    <row r="66" spans="2:6" ht="23.25" x14ac:dyDescent="0.25">
      <c r="B66" s="121"/>
      <c r="C66" s="30" t="s">
        <v>101</v>
      </c>
      <c r="D66" s="37"/>
    </row>
    <row r="67" spans="2:6" ht="23.25" x14ac:dyDescent="0.25">
      <c r="B67" s="36"/>
      <c r="C67" s="39" t="s">
        <v>110</v>
      </c>
      <c r="D67" s="41" t="e">
        <f>+D65/D66</f>
        <v>#DIV/0!</v>
      </c>
    </row>
    <row r="68" spans="2:6" x14ac:dyDescent="0.25">
      <c r="B68" s="122" t="s">
        <v>111</v>
      </c>
      <c r="C68" s="122"/>
      <c r="D68" s="38" t="e">
        <f>+D59*D67</f>
        <v>#DIV/0!</v>
      </c>
    </row>
    <row r="70" spans="2:6" ht="39" customHeight="1" x14ac:dyDescent="0.25">
      <c r="B70" s="35" t="s">
        <v>104</v>
      </c>
      <c r="C70" s="11" t="s">
        <v>105</v>
      </c>
      <c r="D70" s="11" t="s">
        <v>107</v>
      </c>
      <c r="E70" s="11" t="s">
        <v>106</v>
      </c>
    </row>
    <row r="71" spans="2:6" ht="36.75" x14ac:dyDescent="0.25">
      <c r="B71" s="29" t="s">
        <v>136</v>
      </c>
      <c r="C71" s="16"/>
      <c r="D71" s="16"/>
      <c r="E71" s="16" t="s">
        <v>147</v>
      </c>
    </row>
    <row r="72" spans="2:6" ht="38.25" customHeight="1" x14ac:dyDescent="0.25">
      <c r="B72" s="34" t="s">
        <v>108</v>
      </c>
      <c r="C72" s="48"/>
      <c r="D72" s="48"/>
      <c r="E72" s="43">
        <v>1</v>
      </c>
    </row>
    <row r="73" spans="2:6" ht="38.25" customHeight="1" x14ac:dyDescent="0.25">
      <c r="B73" s="34" t="s">
        <v>113</v>
      </c>
      <c r="C73" s="42">
        <f>IF(C71="X",C72,0)</f>
        <v>0</v>
      </c>
      <c r="D73" s="42">
        <f>IF(D71="X",D72,0)</f>
        <v>0</v>
      </c>
      <c r="E73" s="44">
        <f>IF(E71="X",E72,0)</f>
        <v>1</v>
      </c>
    </row>
    <row r="74" spans="2:6" x14ac:dyDescent="0.25">
      <c r="B74" s="32" t="s">
        <v>112</v>
      </c>
      <c r="C74" s="40" t="e">
        <f>+D59*C73</f>
        <v>#DIV/0!</v>
      </c>
      <c r="D74" s="26" t="e">
        <f>+D59*D72</f>
        <v>#DIV/0!</v>
      </c>
      <c r="E74" s="26" t="e">
        <f>+D59*E73</f>
        <v>#DIV/0!</v>
      </c>
    </row>
    <row r="75" spans="2:6" x14ac:dyDescent="0.25">
      <c r="B75" s="33"/>
    </row>
    <row r="76" spans="2:6" x14ac:dyDescent="0.25">
      <c r="B76" s="47" t="s">
        <v>109</v>
      </c>
    </row>
    <row r="77" spans="2:6" x14ac:dyDescent="0.25">
      <c r="B77" s="47"/>
    </row>
    <row r="78" spans="2:6" x14ac:dyDescent="0.25">
      <c r="B78" s="9"/>
      <c r="C78" s="123" t="s">
        <v>97</v>
      </c>
      <c r="D78" s="124" t="s">
        <v>98</v>
      </c>
      <c r="E78" s="124"/>
      <c r="F78" s="124"/>
    </row>
    <row r="79" spans="2:6" x14ac:dyDescent="0.25">
      <c r="B79" s="9"/>
      <c r="C79" s="123"/>
      <c r="D79" s="125" t="s">
        <v>114</v>
      </c>
      <c r="E79" s="126"/>
      <c r="F79" s="127"/>
    </row>
    <row r="80" spans="2:6" ht="30" x14ac:dyDescent="0.25">
      <c r="C80" s="123"/>
      <c r="D80" s="11" t="str">
        <f>+C70</f>
        <v>SOBREESTIMADAS</v>
      </c>
      <c r="E80" s="45" t="str">
        <f>+D70</f>
        <v>SUBESTIMADAS</v>
      </c>
      <c r="F80" s="11" t="str">
        <f>+E70</f>
        <v>BIEN ESTABLECIDAS</v>
      </c>
    </row>
    <row r="81" spans="2:7" x14ac:dyDescent="0.25">
      <c r="B81" s="50" t="s">
        <v>123</v>
      </c>
      <c r="C81" s="49">
        <f>IF(D62="X",D68,0)</f>
        <v>0</v>
      </c>
      <c r="D81" s="46">
        <f>IF(C71="X",C74,0)</f>
        <v>0</v>
      </c>
      <c r="E81" s="46">
        <f>IF(D71="X",D74,0)</f>
        <v>0</v>
      </c>
      <c r="F81" s="46" t="e">
        <f>IF(E71="X",E74,0)</f>
        <v>#DIV/0!</v>
      </c>
    </row>
    <row r="82" spans="2:7" x14ac:dyDescent="0.25">
      <c r="B82" s="36"/>
    </row>
    <row r="83" spans="2:7" x14ac:dyDescent="0.25">
      <c r="B83" s="10" t="s">
        <v>116</v>
      </c>
      <c r="C83" s="72" t="e">
        <f>MAX(C81:F81)</f>
        <v>#DIV/0!</v>
      </c>
    </row>
    <row r="85" spans="2:7" x14ac:dyDescent="0.25">
      <c r="B85" s="4" t="s">
        <v>117</v>
      </c>
    </row>
    <row r="86" spans="2:7" ht="60" x14ac:dyDescent="0.25">
      <c r="C86" s="12" t="s">
        <v>17</v>
      </c>
      <c r="D86" s="14" t="s">
        <v>10</v>
      </c>
    </row>
    <row r="87" spans="2:7" x14ac:dyDescent="0.25">
      <c r="B87" s="58" t="s">
        <v>12</v>
      </c>
      <c r="C87" s="73"/>
      <c r="D87" s="74"/>
      <c r="E87" s="130"/>
      <c r="F87" s="131"/>
      <c r="G87" s="74"/>
    </row>
    <row r="89" spans="2:7" x14ac:dyDescent="0.25">
      <c r="B89" s="4" t="s">
        <v>118</v>
      </c>
    </row>
    <row r="91" spans="2:7" x14ac:dyDescent="0.25">
      <c r="B91" s="1" t="s">
        <v>11</v>
      </c>
      <c r="C91" s="15"/>
      <c r="D91" s="13" t="s">
        <v>14</v>
      </c>
    </row>
    <row r="93" spans="2:7" x14ac:dyDescent="0.25">
      <c r="B93" s="4" t="s">
        <v>119</v>
      </c>
      <c r="C93" s="23"/>
    </row>
    <row r="94" spans="2:7" ht="30" x14ac:dyDescent="0.25">
      <c r="C94" s="12" t="s">
        <v>142</v>
      </c>
      <c r="D94" s="128" t="s">
        <v>10</v>
      </c>
      <c r="E94" s="129"/>
      <c r="F94" s="12" t="s">
        <v>84</v>
      </c>
    </row>
    <row r="95" spans="2:7" ht="51.75" customHeight="1" x14ac:dyDescent="0.25">
      <c r="B95" s="57" t="s">
        <v>13</v>
      </c>
      <c r="C95" s="75"/>
      <c r="D95" s="130"/>
      <c r="E95" s="131"/>
      <c r="F95" s="76"/>
    </row>
    <row r="97" spans="2:7" x14ac:dyDescent="0.25">
      <c r="B97" s="4" t="s">
        <v>120</v>
      </c>
    </row>
    <row r="98" spans="2:7" ht="30.75" customHeight="1" thickBot="1" x14ac:dyDescent="0.3">
      <c r="B98" t="s">
        <v>27</v>
      </c>
      <c r="C98" s="132" t="s">
        <v>141</v>
      </c>
      <c r="D98" s="132"/>
      <c r="E98" s="132"/>
      <c r="F98" s="132"/>
    </row>
    <row r="99" spans="2:7" ht="32.25" customHeight="1" x14ac:dyDescent="0.25">
      <c r="C99" s="133" t="s">
        <v>18</v>
      </c>
      <c r="D99" s="133"/>
      <c r="E99" s="133"/>
      <c r="F99" s="133"/>
    </row>
    <row r="101" spans="2:7" x14ac:dyDescent="0.25">
      <c r="B101" s="134" t="s">
        <v>27</v>
      </c>
      <c r="C101" s="7" t="e">
        <f>+C83*((1+C87)^(C91/365))</f>
        <v>#DIV/0!</v>
      </c>
      <c r="D101" s="135" t="e">
        <f>+C101/C102</f>
        <v>#DIV/0!</v>
      </c>
      <c r="E101" s="6"/>
    </row>
    <row r="102" spans="2:7" x14ac:dyDescent="0.25">
      <c r="B102" s="134"/>
      <c r="C102" s="1">
        <f>+((1+C95)^(C91/365))</f>
        <v>1</v>
      </c>
      <c r="D102" s="135"/>
    </row>
    <row r="104" spans="2:7" x14ac:dyDescent="0.25">
      <c r="B104" s="92" t="s">
        <v>121</v>
      </c>
      <c r="C104" s="92"/>
      <c r="D104" s="92"/>
      <c r="E104" s="92"/>
      <c r="F104" s="92"/>
      <c r="G104" s="92"/>
    </row>
    <row r="106" spans="2:7" x14ac:dyDescent="0.25">
      <c r="B106" s="4" t="s">
        <v>122</v>
      </c>
    </row>
    <row r="108" spans="2:7" x14ac:dyDescent="0.25">
      <c r="B108" s="14" t="s">
        <v>22</v>
      </c>
      <c r="C108" s="88" t="s">
        <v>21</v>
      </c>
      <c r="D108" s="88"/>
      <c r="E108" s="88"/>
      <c r="F108" s="88"/>
    </row>
    <row r="109" spans="2:7" ht="36" x14ac:dyDescent="0.25">
      <c r="B109" s="59"/>
      <c r="C109" s="63" t="s">
        <v>33</v>
      </c>
      <c r="D109" s="63" t="s">
        <v>34</v>
      </c>
      <c r="E109" s="63" t="s">
        <v>35</v>
      </c>
      <c r="F109" s="63" t="s">
        <v>36</v>
      </c>
      <c r="G109" s="64" t="s">
        <v>28</v>
      </c>
    </row>
    <row r="110" spans="2:7" ht="40.5" customHeight="1" x14ac:dyDescent="0.25">
      <c r="B110" s="60" t="s">
        <v>23</v>
      </c>
      <c r="C110" s="61"/>
      <c r="D110" s="61"/>
      <c r="E110" s="61"/>
      <c r="F110" s="61"/>
      <c r="G110" s="69" t="s">
        <v>149</v>
      </c>
    </row>
    <row r="111" spans="2:7" ht="36.75" x14ac:dyDescent="0.25">
      <c r="B111" s="60" t="s">
        <v>24</v>
      </c>
      <c r="C111" s="61"/>
      <c r="D111" s="61"/>
      <c r="E111" s="61"/>
      <c r="F111" s="61"/>
      <c r="G111" s="62"/>
    </row>
    <row r="112" spans="2:7" ht="15.75" customHeight="1" x14ac:dyDescent="0.25">
      <c r="B112" s="60" t="s">
        <v>25</v>
      </c>
      <c r="C112" s="61"/>
      <c r="D112" s="61"/>
      <c r="E112" s="61"/>
      <c r="F112" s="61"/>
      <c r="G112" s="62"/>
    </row>
    <row r="113" spans="2:7" ht="18.75" customHeight="1" x14ac:dyDescent="0.25">
      <c r="B113" s="60" t="s">
        <v>26</v>
      </c>
      <c r="C113" s="61"/>
      <c r="D113" s="61"/>
      <c r="E113" s="61"/>
      <c r="F113" s="61"/>
      <c r="G113" s="62"/>
    </row>
    <row r="115" spans="2:7" ht="45" x14ac:dyDescent="0.25">
      <c r="B115" s="51" t="s">
        <v>137</v>
      </c>
    </row>
    <row r="116" spans="2:7" x14ac:dyDescent="0.25">
      <c r="C116" s="93" t="s">
        <v>37</v>
      </c>
      <c r="D116" s="93"/>
      <c r="E116" s="93"/>
      <c r="F116" s="93"/>
    </row>
    <row r="117" spans="2:7" x14ac:dyDescent="0.25">
      <c r="B117" s="1" t="s">
        <v>6</v>
      </c>
      <c r="C117" s="13" t="s">
        <v>32</v>
      </c>
      <c r="D117" s="13" t="s">
        <v>31</v>
      </c>
      <c r="E117" s="13" t="s">
        <v>30</v>
      </c>
      <c r="F117" s="13" t="s">
        <v>29</v>
      </c>
    </row>
    <row r="118" spans="2:7" ht="30" x14ac:dyDescent="0.25">
      <c r="B118" s="8" t="s">
        <v>138</v>
      </c>
      <c r="C118" s="16"/>
      <c r="D118" s="16"/>
      <c r="E118" s="16"/>
      <c r="F118" s="16"/>
    </row>
    <row r="120" spans="2:7" x14ac:dyDescent="0.25">
      <c r="B120" s="92" t="s">
        <v>124</v>
      </c>
      <c r="C120" s="92"/>
      <c r="D120" s="92"/>
      <c r="E120" s="92"/>
      <c r="F120" s="92"/>
      <c r="G120" s="92"/>
    </row>
    <row r="121" spans="2:7" ht="15" customHeight="1" thickBot="1" x14ac:dyDescent="0.3"/>
    <row r="122" spans="2:7" ht="51" customHeight="1" x14ac:dyDescent="0.25">
      <c r="B122" s="77" t="s">
        <v>6</v>
      </c>
      <c r="C122" s="119" t="s">
        <v>43</v>
      </c>
      <c r="D122" s="119"/>
      <c r="E122" s="119" t="s">
        <v>44</v>
      </c>
      <c r="F122" s="119"/>
      <c r="G122" s="78" t="s">
        <v>39</v>
      </c>
    </row>
    <row r="123" spans="2:7" ht="24.75" customHeight="1" x14ac:dyDescent="0.25">
      <c r="B123" s="79" t="s">
        <v>40</v>
      </c>
      <c r="C123" s="145">
        <f>IF(C118="X",0,0)</f>
        <v>0</v>
      </c>
      <c r="D123" s="145"/>
      <c r="E123" s="145">
        <f>IF(C118="X",0,0)</f>
        <v>0</v>
      </c>
      <c r="F123" s="145"/>
      <c r="G123" s="80" t="s">
        <v>45</v>
      </c>
    </row>
    <row r="124" spans="2:7" ht="24.75" customHeight="1" x14ac:dyDescent="0.25">
      <c r="B124" s="79" t="s">
        <v>41</v>
      </c>
      <c r="C124" s="145">
        <f>IF(D118="X",0,0)</f>
        <v>0</v>
      </c>
      <c r="D124" s="145"/>
      <c r="E124" s="145">
        <f>IF(D118="X",D101,0)</f>
        <v>0</v>
      </c>
      <c r="F124" s="145"/>
      <c r="G124" s="80" t="s">
        <v>46</v>
      </c>
    </row>
    <row r="125" spans="2:7" ht="24.75" customHeight="1" x14ac:dyDescent="0.25">
      <c r="B125" s="79" t="s">
        <v>42</v>
      </c>
      <c r="C125" s="145">
        <f>IF(E118="X",0,0)</f>
        <v>0</v>
      </c>
      <c r="D125" s="145"/>
      <c r="E125" s="145">
        <f>IF(E118="X",D101,0)</f>
        <v>0</v>
      </c>
      <c r="F125" s="145"/>
      <c r="G125" s="80" t="s">
        <v>46</v>
      </c>
    </row>
    <row r="126" spans="2:7" ht="24.75" customHeight="1" thickBot="1" x14ac:dyDescent="0.3">
      <c r="B126" s="81" t="s">
        <v>38</v>
      </c>
      <c r="C126" s="146">
        <f>IF(F118="X",D101,0)</f>
        <v>0</v>
      </c>
      <c r="D126" s="146"/>
      <c r="E126" s="146">
        <f>IF(F118="X",D101,0)</f>
        <v>0</v>
      </c>
      <c r="F126" s="146"/>
      <c r="G126" s="82" t="s">
        <v>47</v>
      </c>
    </row>
    <row r="128" spans="2:7" x14ac:dyDescent="0.25">
      <c r="B128" s="4" t="s">
        <v>125</v>
      </c>
    </row>
    <row r="130" spans="2:6" x14ac:dyDescent="0.25">
      <c r="B130" s="4" t="s">
        <v>126</v>
      </c>
    </row>
    <row r="132" spans="2:6" x14ac:dyDescent="0.25">
      <c r="B132" s="1" t="s">
        <v>48</v>
      </c>
      <c r="C132" s="15"/>
    </row>
    <row r="134" spans="2:6" x14ac:dyDescent="0.25">
      <c r="B134" s="14" t="s">
        <v>49</v>
      </c>
      <c r="C134" s="14" t="s">
        <v>50</v>
      </c>
    </row>
    <row r="135" spans="2:6" ht="30" x14ac:dyDescent="0.25">
      <c r="B135" s="1" t="s">
        <v>51</v>
      </c>
      <c r="C135" s="3" t="s">
        <v>52</v>
      </c>
    </row>
    <row r="136" spans="2:6" x14ac:dyDescent="0.25">
      <c r="B136" s="1" t="s">
        <v>53</v>
      </c>
      <c r="C136" s="1" t="s">
        <v>54</v>
      </c>
    </row>
    <row r="138" spans="2:6" x14ac:dyDescent="0.25">
      <c r="B138" s="4" t="s">
        <v>139</v>
      </c>
    </row>
    <row r="140" spans="2:6" x14ac:dyDescent="0.25">
      <c r="B140" s="1" t="s">
        <v>55</v>
      </c>
      <c r="C140" s="65" t="s">
        <v>56</v>
      </c>
      <c r="D140" s="65"/>
      <c r="E140" s="65"/>
      <c r="F140" s="65"/>
    </row>
    <row r="142" spans="2:6" x14ac:dyDescent="0.25">
      <c r="B142" s="4" t="s">
        <v>58</v>
      </c>
    </row>
    <row r="144" spans="2:6" x14ac:dyDescent="0.25">
      <c r="B144" s="14" t="s">
        <v>49</v>
      </c>
      <c r="C144" s="14" t="s">
        <v>50</v>
      </c>
    </row>
    <row r="145" spans="2:4" ht="30" x14ac:dyDescent="0.25">
      <c r="B145" s="1" t="s">
        <v>59</v>
      </c>
      <c r="C145" s="3" t="s">
        <v>52</v>
      </c>
    </row>
    <row r="146" spans="2:4" x14ac:dyDescent="0.25">
      <c r="B146" s="1" t="s">
        <v>60</v>
      </c>
      <c r="C146" s="1" t="s">
        <v>54</v>
      </c>
    </row>
    <row r="148" spans="2:4" x14ac:dyDescent="0.25">
      <c r="B148" s="4" t="s">
        <v>127</v>
      </c>
    </row>
    <row r="150" spans="2:4" x14ac:dyDescent="0.25">
      <c r="C150" s="93" t="s">
        <v>37</v>
      </c>
      <c r="D150" s="93"/>
    </row>
    <row r="151" spans="2:4" x14ac:dyDescent="0.25">
      <c r="C151" s="13" t="s">
        <v>61</v>
      </c>
      <c r="D151" s="13" t="s">
        <v>62</v>
      </c>
    </row>
    <row r="152" spans="2:4" x14ac:dyDescent="0.25">
      <c r="B152" s="1" t="s">
        <v>128</v>
      </c>
      <c r="C152" s="15"/>
      <c r="D152" s="15"/>
    </row>
    <row r="153" spans="2:4" x14ac:dyDescent="0.25">
      <c r="B153" s="1" t="s">
        <v>63</v>
      </c>
      <c r="C153" s="136"/>
      <c r="D153" s="137"/>
    </row>
    <row r="154" spans="2:4" x14ac:dyDescent="0.25">
      <c r="B154" s="47"/>
      <c r="C154" s="9"/>
      <c r="D154" s="9"/>
    </row>
    <row r="155" spans="2:4" x14ac:dyDescent="0.25">
      <c r="C155" s="14" t="s">
        <v>19</v>
      </c>
      <c r="D155" s="14" t="s">
        <v>20</v>
      </c>
    </row>
    <row r="156" spans="2:4" ht="13.5" customHeight="1" x14ac:dyDescent="0.25">
      <c r="B156" s="2" t="s">
        <v>64</v>
      </c>
      <c r="C156" s="15"/>
      <c r="D156" s="15"/>
    </row>
    <row r="158" spans="2:4" x14ac:dyDescent="0.25">
      <c r="C158" s="14" t="s">
        <v>61</v>
      </c>
      <c r="D158" s="14" t="s">
        <v>62</v>
      </c>
    </row>
    <row r="159" spans="2:4" x14ac:dyDescent="0.25">
      <c r="B159" s="10" t="s">
        <v>65</v>
      </c>
      <c r="C159" s="15"/>
      <c r="D159" s="15"/>
    </row>
    <row r="160" spans="2:4" ht="18" customHeight="1" x14ac:dyDescent="0.25">
      <c r="B160" s="10" t="s">
        <v>70</v>
      </c>
      <c r="C160" s="15"/>
      <c r="D160" s="15"/>
    </row>
    <row r="161" spans="2:5" x14ac:dyDescent="0.25">
      <c r="B161" s="9"/>
      <c r="C161" s="9"/>
      <c r="D161" s="9"/>
    </row>
    <row r="162" spans="2:5" x14ac:dyDescent="0.25">
      <c r="B162" s="1" t="s">
        <v>66</v>
      </c>
      <c r="C162" s="138"/>
      <c r="D162" s="138"/>
    </row>
    <row r="164" spans="2:5" x14ac:dyDescent="0.25">
      <c r="B164" s="14" t="s">
        <v>49</v>
      </c>
      <c r="C164" s="14" t="s">
        <v>50</v>
      </c>
    </row>
    <row r="165" spans="2:5" ht="30" x14ac:dyDescent="0.25">
      <c r="B165" s="3" t="s">
        <v>69</v>
      </c>
      <c r="C165" s="3" t="s">
        <v>52</v>
      </c>
    </row>
    <row r="166" spans="2:5" ht="30" x14ac:dyDescent="0.25">
      <c r="B166" s="3" t="s">
        <v>67</v>
      </c>
      <c r="C166" s="1" t="s">
        <v>68</v>
      </c>
    </row>
    <row r="169" spans="2:5" x14ac:dyDescent="0.25">
      <c r="B169" s="4" t="s">
        <v>130</v>
      </c>
    </row>
    <row r="171" spans="2:5" x14ac:dyDescent="0.25">
      <c r="B171" s="1" t="s">
        <v>131</v>
      </c>
      <c r="C171" s="83"/>
      <c r="D171" s="83"/>
      <c r="E171" s="83"/>
    </row>
    <row r="172" spans="2:5" x14ac:dyDescent="0.25">
      <c r="B172" s="1" t="s">
        <v>132</v>
      </c>
      <c r="C172" s="83"/>
      <c r="D172" s="83"/>
      <c r="E172" s="83"/>
    </row>
    <row r="173" spans="2:5" x14ac:dyDescent="0.25">
      <c r="B173" s="1" t="s">
        <v>133</v>
      </c>
      <c r="C173" s="83"/>
      <c r="D173" s="83"/>
      <c r="E173" s="83"/>
    </row>
    <row r="174" spans="2:5" x14ac:dyDescent="0.25">
      <c r="B174" s="1" t="s">
        <v>134</v>
      </c>
      <c r="C174" s="83"/>
      <c r="D174" s="83"/>
      <c r="E174" s="83"/>
    </row>
    <row r="175" spans="2:5" x14ac:dyDescent="0.25">
      <c r="B175" s="1" t="s">
        <v>140</v>
      </c>
      <c r="C175" s="83"/>
      <c r="D175" s="83"/>
      <c r="E175" s="83"/>
    </row>
    <row r="178" spans="2:4" x14ac:dyDescent="0.25">
      <c r="B178" s="1" t="s">
        <v>148</v>
      </c>
      <c r="C178" s="1"/>
      <c r="D178" s="1"/>
    </row>
  </sheetData>
  <mergeCells count="70">
    <mergeCell ref="B1:B3"/>
    <mergeCell ref="C1:F1"/>
    <mergeCell ref="C2:F2"/>
    <mergeCell ref="C3:F3"/>
    <mergeCell ref="C173:E173"/>
    <mergeCell ref="C125:D125"/>
    <mergeCell ref="E125:F125"/>
    <mergeCell ref="C126:D126"/>
    <mergeCell ref="E126:F126"/>
    <mergeCell ref="C123:D123"/>
    <mergeCell ref="E123:F123"/>
    <mergeCell ref="C124:D124"/>
    <mergeCell ref="E124:F124"/>
    <mergeCell ref="C108:F108"/>
    <mergeCell ref="C116:F116"/>
    <mergeCell ref="B120:G120"/>
    <mergeCell ref="C174:E174"/>
    <mergeCell ref="C175:E175"/>
    <mergeCell ref="C150:D150"/>
    <mergeCell ref="C153:D153"/>
    <mergeCell ref="C162:D162"/>
    <mergeCell ref="C171:E171"/>
    <mergeCell ref="C172:E172"/>
    <mergeCell ref="C122:D122"/>
    <mergeCell ref="E122:F122"/>
    <mergeCell ref="B104:G104"/>
    <mergeCell ref="B65:B66"/>
    <mergeCell ref="B68:C68"/>
    <mergeCell ref="C78:C80"/>
    <mergeCell ref="D78:F78"/>
    <mergeCell ref="D79:F79"/>
    <mergeCell ref="D94:E94"/>
    <mergeCell ref="D95:E95"/>
    <mergeCell ref="C98:F98"/>
    <mergeCell ref="C99:F99"/>
    <mergeCell ref="B101:B102"/>
    <mergeCell ref="D101:D102"/>
    <mergeCell ref="E87:F87"/>
    <mergeCell ref="B62:C62"/>
    <mergeCell ref="B43:C43"/>
    <mergeCell ref="E43:G43"/>
    <mergeCell ref="B44:C44"/>
    <mergeCell ref="B46:G46"/>
    <mergeCell ref="B50:C50"/>
    <mergeCell ref="B51:C51"/>
    <mergeCell ref="B52:C52"/>
    <mergeCell ref="B53:C53"/>
    <mergeCell ref="B54:C54"/>
    <mergeCell ref="B55:C55"/>
    <mergeCell ref="B59:C59"/>
    <mergeCell ref="B40:C40"/>
    <mergeCell ref="E40:G40"/>
    <mergeCell ref="B41:C42"/>
    <mergeCell ref="D41:D42"/>
    <mergeCell ref="E41:G41"/>
    <mergeCell ref="E42:G42"/>
    <mergeCell ref="B36:G36"/>
    <mergeCell ref="E38:G38"/>
    <mergeCell ref="B39:C39"/>
    <mergeCell ref="E39:G39"/>
    <mergeCell ref="C31:E31"/>
    <mergeCell ref="C30:E30"/>
    <mergeCell ref="C32:E32"/>
    <mergeCell ref="C29:E29"/>
    <mergeCell ref="B5:G5"/>
    <mergeCell ref="C9:E9"/>
    <mergeCell ref="C11:E11"/>
    <mergeCell ref="C27:E27"/>
    <mergeCell ref="C28:E28"/>
    <mergeCell ref="D19:E19"/>
  </mergeCells>
  <pageMargins left="0.70866141732283472" right="0.70866141732283472" top="0.74803149606299213" bottom="0.74803149606299213" header="0.31496062992125984" footer="0.31496062992125984"/>
  <pageSetup scale="56" fitToHeight="6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PROVISIÓN CONTABLE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Mario Muñoz Maya</dc:creator>
  <cp:lastModifiedBy>Senado</cp:lastModifiedBy>
  <cp:lastPrinted>2019-03-29T00:35:15Z</cp:lastPrinted>
  <dcterms:created xsi:type="dcterms:W3CDTF">2017-11-03T14:48:22Z</dcterms:created>
  <dcterms:modified xsi:type="dcterms:W3CDTF">2021-08-31T14:09:08Z</dcterms:modified>
</cp:coreProperties>
</file>