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80" windowWidth="15330" windowHeight="4080"/>
  </bookViews>
  <sheets>
    <sheet name="Hoja1" sheetId="1" r:id="rId1"/>
  </sheets>
  <calcPr calcId="145621"/>
</workbook>
</file>

<file path=xl/calcChain.xml><?xml version="1.0" encoding="utf-8"?>
<calcChain xmlns="http://schemas.openxmlformats.org/spreadsheetml/2006/main">
  <c r="G46" i="1" l="1"/>
  <c r="G22" i="1" l="1"/>
  <c r="H46" i="1" l="1"/>
  <c r="H40" i="1"/>
  <c r="G40" i="1"/>
  <c r="H23" i="1"/>
  <c r="G23" i="1"/>
  <c r="H24" i="1" l="1"/>
  <c r="G24" i="1"/>
  <c r="H59" i="1" l="1"/>
  <c r="G59" i="1"/>
  <c r="H30" i="1"/>
  <c r="G30" i="1"/>
  <c r="H29" i="1"/>
  <c r="G29" i="1"/>
  <c r="H22" i="1" l="1"/>
  <c r="H49" i="1" l="1"/>
  <c r="G49" i="1"/>
  <c r="H48" i="1"/>
  <c r="G48" i="1"/>
  <c r="H56" i="1" l="1"/>
  <c r="H55" i="1"/>
  <c r="H44" i="1"/>
  <c r="H28" i="1" l="1"/>
  <c r="H27" i="1"/>
  <c r="B15" i="1" s="1"/>
</calcChain>
</file>

<file path=xl/sharedStrings.xml><?xml version="1.0" encoding="utf-8"?>
<sst xmlns="http://schemas.openxmlformats.org/spreadsheetml/2006/main" count="434" uniqueCount="119">
  <si>
    <t>PLAN ANUAL DE ADQUISICIONES - SENADO DE LA REPÚBLICA
 VIGENCIA 2017</t>
  </si>
  <si>
    <t>A. INFORMACIÓN GENERAL DE LA ENTIDAD</t>
  </si>
  <si>
    <t>Nombre</t>
  </si>
  <si>
    <t>Senado de la República</t>
  </si>
  <si>
    <t>Dirección</t>
  </si>
  <si>
    <t>Capitolio Nacional, Carrera 7 No 8 - 68 - Bogotá D.C. Colombia</t>
  </si>
  <si>
    <t>Teléfono</t>
  </si>
  <si>
    <t xml:space="preserve">PBX: (57)(1) 3823000 - (57)(1) 3824000. Fáx: (57)(1) 382 6112. Línea Gratuita: 01800 122512 </t>
  </si>
  <si>
    <t>Página web</t>
  </si>
  <si>
    <t>http://www.senado.gov.co/</t>
  </si>
  <si>
    <t>Misión y visión</t>
  </si>
  <si>
    <t>Perspectiva estratégica</t>
  </si>
  <si>
    <t>Información de contacto</t>
  </si>
  <si>
    <t xml:space="preserve">Astrid Salamanca Rahin - Directora General </t>
  </si>
  <si>
    <t>Límite de contratación menor cuantía</t>
  </si>
  <si>
    <t>Límite de contratación mínima cuantía</t>
  </si>
  <si>
    <t>Fecha de última actualización del PAA</t>
  </si>
  <si>
    <t>B. ADQUISICIONES PLANEADAS</t>
  </si>
  <si>
    <t>Códigos UNSPSC</t>
  </si>
  <si>
    <t>Descripción</t>
  </si>
  <si>
    <t>Fecha estimada de inicio de proceso de selección</t>
  </si>
  <si>
    <t>Duración estimada del contrato (MESES)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</si>
  <si>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</si>
  <si>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</si>
  <si>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</si>
  <si>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</si>
  <si>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</si>
  <si>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</si>
  <si>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Datos de contacto del responsable</t>
  </si>
  <si>
    <t>80111500 80121500 80161500 81121500 81111500 81111600 84111700</t>
  </si>
  <si>
    <t>Servicios Personales Indirectos</t>
  </si>
  <si>
    <t xml:space="preserve">Recursos Nación </t>
  </si>
  <si>
    <t xml:space="preserve">Astrid Salamanca Rahin
Directora General
Tel. 3824366
email: direccion.administrativa@senado.gov.co                                                                        </t>
  </si>
  <si>
    <t>Suministro de bonos con el fin de que sean intercambiados por gasolina</t>
  </si>
  <si>
    <t>46181500 51101500 51102700</t>
  </si>
  <si>
    <t>14111500  44103100  44121600  44121700  44121800</t>
  </si>
  <si>
    <t xml:space="preserve">Papeleria, utiles de escritorio y oficina </t>
  </si>
  <si>
    <t>Servicios de soporte técnico o de mesa de ayuda</t>
  </si>
  <si>
    <t>Sevicios de apoyo al mantenimiento de equipos de computo y comunicación</t>
  </si>
  <si>
    <t>Mantenimiento vehiculos propiedad del Senado de la República</t>
  </si>
  <si>
    <t>Actualizacion de leyes a traves de la pagina de internet</t>
  </si>
  <si>
    <t>Suministro tiquetes aéreos</t>
  </si>
  <si>
    <t>Servicios de bienestar social</t>
  </si>
  <si>
    <t>Servicios Apoyo Logístico</t>
  </si>
  <si>
    <t>Seguro de Vida Senadores</t>
  </si>
  <si>
    <t>INVERSION</t>
  </si>
  <si>
    <t>Otros Recursos del Tesoro</t>
  </si>
  <si>
    <t>C. NECESIDADES ADICIONALES</t>
  </si>
  <si>
    <t>Posibles códigos UNSPSC</t>
  </si>
  <si>
    <t>El principal objetivo del Plan Anual de Adquisiciones es permitir que la entidad estatal aumente la probabilidad de lograr mejores condiciones de competencia a través de la participación de un mayor número de operadores económicos interesados en los proce</t>
  </si>
  <si>
    <t>El Senado de la República cuenta con dos ejes estratégico; i.) Modernización de la gestión administrativa documental y de comunicaciones de la organización y ii.) Modernización de la Gestión Legislativa; la unica sede de la Entidad se encuentra en Bogotá,</t>
  </si>
  <si>
    <t>El Plan Anual de Adquisiciones es un documento de naturaleza informativa y las adquisiciones incluidas en el mismo pueden ser canceladas, revisadas o modificadas. Esta información no representa compromiso u obligación alguna por parte de la entidad estata</t>
  </si>
  <si>
    <t>No</t>
  </si>
  <si>
    <t>Enero</t>
  </si>
  <si>
    <t>Febrero</t>
  </si>
  <si>
    <t>Elementos de Proteccion personal</t>
  </si>
  <si>
    <t>Medicamentos y productos farmaceuticos (para botiquines y consultorio Medico)</t>
  </si>
  <si>
    <t>Junio</t>
  </si>
  <si>
    <t>Materiales electricos, sanitarios y de construccion para mantenimiento</t>
  </si>
  <si>
    <t>Si</t>
  </si>
  <si>
    <t>Pendiente</t>
  </si>
  <si>
    <t>Contratacion Directa</t>
  </si>
  <si>
    <t>Administracion de aplicación movil (MiSenado)</t>
  </si>
  <si>
    <t>Contratación Directa</t>
  </si>
  <si>
    <t>Julio</t>
  </si>
  <si>
    <t>Operación, Soporte tecnico y acompañamiento sala de medios</t>
  </si>
  <si>
    <t>76111500                                                90101700</t>
  </si>
  <si>
    <t>Noticiero del Senado</t>
  </si>
  <si>
    <t>Edición, impresión y publicación Gaceta</t>
  </si>
  <si>
    <t>Licitación Pública</t>
  </si>
  <si>
    <t>Capacitacion, Seminarios y Conferencias</t>
  </si>
  <si>
    <t>Compra de licencias Aranda</t>
  </si>
  <si>
    <t>391200                                  301500                                  301600                                         301800</t>
  </si>
  <si>
    <t xml:space="preserve">80111707-46182001
</t>
  </si>
  <si>
    <t>43231512-81112501</t>
  </si>
  <si>
    <t>PROCESO GESTIÓN DE BIENES E INFRAESTRUCTURA</t>
  </si>
  <si>
    <r>
      <t xml:space="preserve">CODIGO: </t>
    </r>
    <r>
      <rPr>
        <sz val="11"/>
        <color indexed="8"/>
        <rFont val="Arial"/>
        <family val="2"/>
      </rPr>
      <t>BI-Fr06</t>
    </r>
  </si>
  <si>
    <t xml:space="preserve"> PLAN ANUAL DE ADQUISICIONES</t>
  </si>
  <si>
    <r>
      <t xml:space="preserve">VERSIÓN: </t>
    </r>
    <r>
      <rPr>
        <sz val="11"/>
        <color indexed="8"/>
        <rFont val="Arial"/>
        <family val="2"/>
      </rPr>
      <t>05</t>
    </r>
  </si>
  <si>
    <t>SENADO DE LA REPÚBLICA</t>
  </si>
  <si>
    <r>
      <rPr>
        <b/>
        <sz val="10"/>
        <color theme="1"/>
        <rFont val="Arial"/>
        <family val="2"/>
      </rPr>
      <t xml:space="preserve">FECHA DE APROBACIÓN: </t>
    </r>
    <r>
      <rPr>
        <sz val="10"/>
        <color indexed="8"/>
        <rFont val="Arial"/>
        <family val="2"/>
      </rPr>
      <t>2014-10-23</t>
    </r>
  </si>
  <si>
    <t>Implementacion de Estrategias de Participación de la Sociedad en la actividad Legislativa del Senado de la Republica a Nivel Nacional</t>
  </si>
  <si>
    <t>Mejoramiento de las condiciones de seguridad y oportunidad en los desplazamientos de los servidores públicos Senado de la República Nacional</t>
  </si>
  <si>
    <t>Valor total del PAA 2018</t>
  </si>
  <si>
    <t>Contrato en Ejecución Suscrito en 2017</t>
  </si>
  <si>
    <t>Octubre</t>
  </si>
  <si>
    <t>Compra licencias Firewall</t>
  </si>
  <si>
    <t>Mínima Cuantía</t>
  </si>
  <si>
    <t>Suministro e instalación plataformas salvaescaleras</t>
  </si>
  <si>
    <t>Acuerdo Marco</t>
  </si>
  <si>
    <t>Banderas y simbolos patrios</t>
  </si>
  <si>
    <t>Adquisicion de elementos para la solucion de wifi del recinto de plenaria y direccion general administrativa</t>
  </si>
  <si>
    <t>Mayo</t>
  </si>
  <si>
    <t>Marzo</t>
  </si>
  <si>
    <t>Grandes Superficies</t>
  </si>
  <si>
    <t>Sevicios de apoyo al mantenimiento de inmuebles</t>
  </si>
  <si>
    <t>Recurso Nacion</t>
  </si>
  <si>
    <t>Servicios de mantenimiento de ascensores</t>
  </si>
  <si>
    <t>Abril</t>
  </si>
  <si>
    <t>Contrato en ejecucion suscrito en 2017</t>
  </si>
  <si>
    <t>Mantenimiento sistema de deteccion de incendios</t>
  </si>
  <si>
    <t xml:space="preserve">Soporte tecnico al Sistema Integrado de Seguridad - SIS </t>
  </si>
  <si>
    <t>72102900                                                   56101700</t>
  </si>
  <si>
    <t xml:space="preserve">Operación, soporte técnico y acompañamiento auditorio Luis Guillermo Velez Senado de la República </t>
  </si>
  <si>
    <t>Selección abreviada Menor Cuantía</t>
  </si>
  <si>
    <t xml:space="preserve">Enero </t>
  </si>
  <si>
    <t>Servicio de correo</t>
  </si>
  <si>
    <t>Personal apoyo prensa</t>
  </si>
  <si>
    <t>Operación Canal Congreso</t>
  </si>
  <si>
    <t>Programa de seguros del Senado de la República</t>
  </si>
  <si>
    <t>Arrendamiento de computadores</t>
  </si>
  <si>
    <t>Arrendamiento oficinas para el funcionamiento de las dependencias del Senado de la República</t>
  </si>
  <si>
    <r>
      <rPr>
        <b/>
        <sz val="10"/>
        <color indexed="8"/>
        <rFont val="Arial"/>
        <family val="2"/>
      </rPr>
      <t xml:space="preserve">Misión: </t>
    </r>
    <r>
      <rPr>
        <sz val="10"/>
        <color indexed="8"/>
        <rFont val="Arial"/>
        <family val="2"/>
      </rPr>
      <t xml:space="preserve">El Senado de la República en representación del pueblo colombiano, ejerce las funciones constitucionales y legales, para promover el bien común y  el desarrollo de la sociedad. </t>
    </r>
    <r>
      <rPr>
        <b/>
        <sz val="10"/>
        <color indexed="8"/>
        <rFont val="Arial"/>
        <family val="2"/>
      </rPr>
      <t xml:space="preserve">Visión: </t>
    </r>
    <r>
      <rPr>
        <sz val="10"/>
        <color indexed="8"/>
        <rFont val="Arial"/>
        <family val="2"/>
      </rPr>
      <t>A 2020 el Senado de la República será reconocido por la sociedad, como una corporación transparente, eficiente y determinante en la consolidación de la paz.</t>
    </r>
  </si>
  <si>
    <t>Selección Abreviada Menor Cuantía</t>
  </si>
  <si>
    <t>Servicio integral de aseo y cafeteria con suministro de mano de obra, equipos e insumos</t>
  </si>
  <si>
    <t>Servicio integral de aseo  y cafeteria con suministro de mano de obra, equipos e insumos</t>
  </si>
  <si>
    <t>Febrero 20 de 2018</t>
  </si>
  <si>
    <t>Compra de equipos necesaria para para habilitar cuatro curules en el recinto de la plenaria</t>
  </si>
  <si>
    <t>Compra venta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</si>
</sst>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* #,##0.00\ &quot;€&quot;_-;\-* #,##0.00\ &quot;€&quot;_-;_-* &quot;-&quot;??\ &quot;€&quot;_-;_-@_-"/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&quot;$&quot;\ #,##0.00"/>
    <numFmt numFmtId="167" formatCode="_-[$$-240A]\ * #,##0.00_ ;_-[$$-240A]\ * \-#,##0.00\ ;_-[$$-240A]\ * &quot;-&quot;??_ ;_-@_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8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7" fillId="0" borderId="0" applyNumberFormat="0" applyFill="0" applyBorder="0" applyAlignment="0" applyProtection="0"/>
    <xf numFmtId="44" fontId="1" fillId="0" borderId="0" applyFont="0" applyFill="0" applyBorder="0" applyAlignment="0" applyProtection="0"/>
  </cellStyleXfs>
  <cellXfs count="82">
    <xf numFmtId="0" fontId="0" fillId="0" borderId="0" xfId="0"/>
    <xf numFmtId="164" fontId="8" fillId="0" borderId="0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quotePrefix="1" applyFont="1" applyBorder="1" applyAlignment="1">
      <alignment vertical="center" wrapText="1"/>
    </xf>
    <xf numFmtId="0" fontId="3" fillId="0" borderId="4" xfId="3" quotePrefix="1" applyFont="1" applyBorder="1" applyAlignment="1">
      <alignment vertical="center" wrapText="1"/>
    </xf>
    <xf numFmtId="0" fontId="10" fillId="2" borderId="7" xfId="2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64" fontId="10" fillId="2" borderId="7" xfId="2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 wrapText="1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 wrapText="1"/>
    </xf>
    <xf numFmtId="166" fontId="8" fillId="0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164" fontId="8" fillId="0" borderId="0" xfId="0" applyNumberFormat="1" applyFont="1" applyFill="1" applyAlignment="1">
      <alignment vertical="center" wrapText="1"/>
    </xf>
    <xf numFmtId="0" fontId="8" fillId="0" borderId="4" xfId="0" applyFont="1" applyBorder="1" applyAlignment="1">
      <alignment horizontal="left" vertical="center" wrapText="1"/>
    </xf>
    <xf numFmtId="166" fontId="9" fillId="0" borderId="4" xfId="0" applyNumberFormat="1" applyFont="1" applyFill="1" applyBorder="1" applyAlignment="1">
      <alignment horizontal="left" vertical="center" wrapText="1"/>
    </xf>
    <xf numFmtId="166" fontId="8" fillId="0" borderId="4" xfId="0" applyNumberFormat="1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14" fontId="8" fillId="0" borderId="6" xfId="0" applyNumberFormat="1" applyFont="1" applyBorder="1" applyAlignment="1">
      <alignment horizontal="left" vertical="center" wrapText="1"/>
    </xf>
    <xf numFmtId="0" fontId="8" fillId="0" borderId="7" xfId="0" applyFont="1" applyBorder="1" applyAlignment="1">
      <alignment vertical="center" wrapText="1"/>
    </xf>
    <xf numFmtId="0" fontId="8" fillId="0" borderId="7" xfId="0" applyFont="1" applyBorder="1" applyAlignment="1">
      <alignment horizontal="justify"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justify" vertical="center" wrapText="1"/>
    </xf>
    <xf numFmtId="0" fontId="6" fillId="3" borderId="7" xfId="0" applyFont="1" applyFill="1" applyBorder="1" applyAlignment="1" applyProtection="1">
      <alignment vertical="center" wrapText="1"/>
      <protection locked="0"/>
    </xf>
    <xf numFmtId="0" fontId="8" fillId="3" borderId="7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horizontal="center" vertical="center" wrapText="1"/>
    </xf>
    <xf numFmtId="165" fontId="5" fillId="3" borderId="7" xfId="1" applyFont="1" applyFill="1" applyBorder="1" applyAlignment="1" applyProtection="1">
      <alignment horizontal="right" vertical="center" wrapText="1"/>
      <protection locked="0"/>
    </xf>
    <xf numFmtId="0" fontId="5" fillId="0" borderId="7" xfId="0" applyFont="1" applyFill="1" applyBorder="1" applyAlignment="1" applyProtection="1">
      <alignment vertical="center" wrapText="1"/>
      <protection locked="0"/>
    </xf>
    <xf numFmtId="0" fontId="9" fillId="0" borderId="0" xfId="0" applyFont="1" applyAlignment="1">
      <alignment vertical="center" wrapText="1"/>
    </xf>
    <xf numFmtId="0" fontId="10" fillId="2" borderId="1" xfId="2" applyFont="1" applyBorder="1" applyAlignment="1">
      <alignment vertical="center" wrapText="1"/>
    </xf>
    <xf numFmtId="0" fontId="10" fillId="2" borderId="9" xfId="2" applyFont="1" applyBorder="1" applyAlignment="1">
      <alignment horizontal="left" vertical="center" wrapText="1"/>
    </xf>
    <xf numFmtId="0" fontId="10" fillId="2" borderId="2" xfId="2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8" fillId="0" borderId="7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justify" vertical="center" wrapText="1"/>
    </xf>
    <xf numFmtId="0" fontId="0" fillId="4" borderId="0" xfId="0" applyFill="1" applyAlignment="1">
      <alignment vertical="center"/>
    </xf>
    <xf numFmtId="17" fontId="3" fillId="4" borderId="7" xfId="0" applyNumberFormat="1" applyFont="1" applyFill="1" applyBorder="1" applyAlignment="1">
      <alignment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vertical="center" wrapText="1"/>
    </xf>
    <xf numFmtId="167" fontId="0" fillId="4" borderId="0" xfId="0" applyNumberFormat="1" applyFill="1" applyAlignment="1">
      <alignment vertical="center"/>
    </xf>
    <xf numFmtId="49" fontId="9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167" fontId="8" fillId="4" borderId="7" xfId="0" applyNumberFormat="1" applyFont="1" applyFill="1" applyBorder="1" applyAlignment="1">
      <alignment vertical="center" wrapText="1"/>
    </xf>
    <xf numFmtId="167" fontId="8" fillId="4" borderId="7" xfId="0" applyNumberFormat="1" applyFont="1" applyFill="1" applyBorder="1" applyAlignment="1">
      <alignment horizontal="right" vertical="center" wrapText="1"/>
    </xf>
    <xf numFmtId="0" fontId="8" fillId="4" borderId="7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right"/>
    </xf>
    <xf numFmtId="0" fontId="8" fillId="4" borderId="7" xfId="0" applyFont="1" applyFill="1" applyBorder="1" applyAlignment="1">
      <alignment horizontal="right" vertical="center" wrapText="1"/>
    </xf>
    <xf numFmtId="0" fontId="8" fillId="4" borderId="7" xfId="0" applyFont="1" applyFill="1" applyBorder="1" applyAlignment="1">
      <alignment horizontal="right" vertical="center"/>
    </xf>
    <xf numFmtId="167" fontId="8" fillId="4" borderId="7" xfId="4" applyNumberFormat="1" applyFont="1" applyFill="1" applyBorder="1" applyAlignment="1">
      <alignment vertical="center" wrapText="1"/>
    </xf>
    <xf numFmtId="167" fontId="5" fillId="4" borderId="7" xfId="1" applyNumberFormat="1" applyFont="1" applyFill="1" applyBorder="1" applyAlignment="1" applyProtection="1">
      <alignment horizontal="right" vertical="center" wrapText="1" readingOrder="1"/>
      <protection locked="0"/>
    </xf>
    <xf numFmtId="167" fontId="8" fillId="4" borderId="7" xfId="4" applyNumberFormat="1" applyFont="1" applyFill="1" applyBorder="1" applyAlignment="1">
      <alignment horizontal="right" vertical="center" wrapText="1"/>
    </xf>
    <xf numFmtId="167" fontId="5" fillId="4" borderId="7" xfId="1" applyNumberFormat="1" applyFont="1" applyFill="1" applyBorder="1" applyAlignment="1" applyProtection="1">
      <alignment horizontal="right" vertical="center" wrapText="1"/>
      <protection locked="0"/>
    </xf>
    <xf numFmtId="166" fontId="8" fillId="0" borderId="0" xfId="0" applyNumberFormat="1" applyFont="1" applyAlignment="1">
      <alignment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0" fontId="0" fillId="0" borderId="7" xfId="0" applyBorder="1" applyAlignment="1">
      <alignment horizontal="center" wrapText="1"/>
    </xf>
    <xf numFmtId="0" fontId="12" fillId="0" borderId="18" xfId="0" applyFont="1" applyBorder="1" applyAlignment="1">
      <alignment horizontal="center" vertical="center" wrapText="1"/>
    </xf>
  </cellXfs>
  <cellStyles count="5">
    <cellStyle name="Énfasis1" xfId="2" builtinId="29"/>
    <cellStyle name="Hipervínculo" xfId="3" builtinId="8"/>
    <cellStyle name="Millares" xfId="1" builtinId="3"/>
    <cellStyle name="Moneda" xfId="4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22946</xdr:colOff>
      <xdr:row>1</xdr:row>
      <xdr:rowOff>83344</xdr:rowOff>
    </xdr:from>
    <xdr:to>
      <xdr:col>3</xdr:col>
      <xdr:colOff>67973</xdr:colOff>
      <xdr:row>5</xdr:row>
      <xdr:rowOff>83344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1423" y="83344"/>
          <a:ext cx="3456709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enado.gov.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5"/>
  <sheetViews>
    <sheetView tabSelected="1" topLeftCell="A29" zoomScale="110" zoomScaleNormal="110" workbookViewId="0">
      <selection activeCell="D32" sqref="D32"/>
    </sheetView>
  </sheetViews>
  <sheetFormatPr baseColWidth="10" defaultRowHeight="15" x14ac:dyDescent="0.25"/>
  <cols>
    <col min="1" max="1" width="14.7109375" style="11" customWidth="1"/>
    <col min="2" max="2" width="33" style="11" customWidth="1"/>
    <col min="3" max="3" width="18.140625" style="11" bestFit="1" customWidth="1"/>
    <col min="4" max="4" width="11.42578125" style="11"/>
    <col min="5" max="5" width="13.5703125" style="11" customWidth="1"/>
    <col min="6" max="6" width="14" style="11" customWidth="1"/>
    <col min="7" max="7" width="22" style="11" bestFit="1" customWidth="1"/>
    <col min="8" max="8" width="19.28515625" style="11" bestFit="1" customWidth="1"/>
    <col min="9" max="10" width="11.42578125" style="11"/>
    <col min="11" max="11" width="35.140625" style="11" customWidth="1"/>
    <col min="12" max="12" width="36.28515625" style="11" customWidth="1"/>
    <col min="13" max="16384" width="11.42578125" style="11"/>
  </cols>
  <sheetData>
    <row r="1" spans="1:14" ht="15" hidden="1" customHeight="1" x14ac:dyDescent="0.25">
      <c r="A1" s="79" t="s">
        <v>0</v>
      </c>
      <c r="B1" s="79"/>
      <c r="C1" s="79"/>
      <c r="D1" s="8"/>
      <c r="E1" s="9"/>
      <c r="F1" s="9"/>
      <c r="G1" s="9"/>
      <c r="H1" s="10"/>
    </row>
    <row r="2" spans="1:14" ht="15" customHeight="1" x14ac:dyDescent="0.25">
      <c r="B2" s="52"/>
      <c r="C2" s="52"/>
      <c r="D2" s="52"/>
      <c r="E2" s="8"/>
      <c r="F2" s="9"/>
      <c r="G2" s="9"/>
      <c r="H2" s="9"/>
      <c r="I2" s="10"/>
      <c r="L2" s="53"/>
      <c r="M2" s="54"/>
      <c r="N2" s="54"/>
    </row>
    <row r="3" spans="1:14" ht="15" customHeight="1" x14ac:dyDescent="0.25">
      <c r="B3" s="80"/>
      <c r="C3" s="80"/>
      <c r="D3" s="81" t="s">
        <v>75</v>
      </c>
      <c r="E3" s="81"/>
      <c r="F3" s="81"/>
      <c r="G3" s="81"/>
      <c r="H3" s="81"/>
      <c r="I3" s="81"/>
      <c r="J3" s="81"/>
      <c r="K3" s="66" t="s">
        <v>76</v>
      </c>
      <c r="L3" s="66"/>
      <c r="M3" s="66"/>
      <c r="N3" s="54"/>
    </row>
    <row r="4" spans="1:14" ht="15" customHeight="1" x14ac:dyDescent="0.25">
      <c r="B4" s="80"/>
      <c r="C4" s="80"/>
      <c r="D4" s="67" t="s">
        <v>77</v>
      </c>
      <c r="E4" s="67"/>
      <c r="F4" s="67"/>
      <c r="G4" s="67"/>
      <c r="H4" s="67"/>
      <c r="I4" s="67"/>
      <c r="J4" s="67"/>
      <c r="K4" s="66" t="s">
        <v>78</v>
      </c>
      <c r="L4" s="66"/>
      <c r="M4" s="66"/>
      <c r="N4" s="54"/>
    </row>
    <row r="5" spans="1:14" ht="15" customHeight="1" x14ac:dyDescent="0.25">
      <c r="B5" s="80"/>
      <c r="C5" s="80"/>
      <c r="D5" s="68" t="s">
        <v>79</v>
      </c>
      <c r="E5" s="68"/>
      <c r="F5" s="68"/>
      <c r="G5" s="68"/>
      <c r="H5" s="68"/>
      <c r="I5" s="68"/>
      <c r="J5" s="68"/>
      <c r="K5" s="69" t="s">
        <v>80</v>
      </c>
      <c r="L5" s="66"/>
      <c r="M5" s="66"/>
      <c r="N5" s="54"/>
    </row>
    <row r="6" spans="1:14" x14ac:dyDescent="0.25">
      <c r="A6" s="12"/>
      <c r="B6" s="9"/>
      <c r="C6" s="9"/>
      <c r="D6" s="8"/>
      <c r="E6" s="9"/>
      <c r="F6" s="9"/>
      <c r="G6" s="9"/>
      <c r="H6" s="10"/>
    </row>
    <row r="7" spans="1:14" ht="15.75" thickBot="1" x14ac:dyDescent="0.3">
      <c r="A7" s="12" t="s">
        <v>1</v>
      </c>
      <c r="B7" s="9"/>
      <c r="C7" s="9"/>
      <c r="D7" s="8"/>
      <c r="E7" s="9"/>
      <c r="F7" s="9"/>
      <c r="G7" s="9"/>
      <c r="H7" s="10"/>
    </row>
    <row r="8" spans="1:14" x14ac:dyDescent="0.25">
      <c r="A8" s="13" t="s">
        <v>2</v>
      </c>
      <c r="B8" s="14" t="s">
        <v>3</v>
      </c>
      <c r="C8" s="9"/>
      <c r="D8" s="8"/>
      <c r="E8" s="70" t="s">
        <v>49</v>
      </c>
      <c r="F8" s="71"/>
      <c r="G8" s="71"/>
      <c r="H8" s="72"/>
    </row>
    <row r="9" spans="1:14" ht="25.5" x14ac:dyDescent="0.25">
      <c r="A9" s="15" t="s">
        <v>4</v>
      </c>
      <c r="B9" s="2" t="s">
        <v>5</v>
      </c>
      <c r="C9" s="9"/>
      <c r="D9" s="8"/>
      <c r="E9" s="73"/>
      <c r="F9" s="74"/>
      <c r="G9" s="74"/>
      <c r="H9" s="75"/>
    </row>
    <row r="10" spans="1:14" ht="38.25" x14ac:dyDescent="0.25">
      <c r="A10" s="15" t="s">
        <v>6</v>
      </c>
      <c r="B10" s="3" t="s">
        <v>7</v>
      </c>
      <c r="C10" s="9"/>
      <c r="D10" s="8"/>
      <c r="E10" s="73"/>
      <c r="F10" s="74"/>
      <c r="G10" s="74"/>
      <c r="H10" s="75"/>
    </row>
    <row r="11" spans="1:14" ht="15.75" thickBot="1" x14ac:dyDescent="0.3">
      <c r="A11" s="15" t="s">
        <v>8</v>
      </c>
      <c r="B11" s="4" t="s">
        <v>9</v>
      </c>
      <c r="C11" s="9"/>
      <c r="D11" s="8"/>
      <c r="E11" s="76"/>
      <c r="F11" s="77"/>
      <c r="G11" s="77"/>
      <c r="H11" s="78"/>
    </row>
    <row r="12" spans="1:14" ht="140.25" x14ac:dyDescent="0.25">
      <c r="A12" s="15" t="s">
        <v>10</v>
      </c>
      <c r="B12" s="16" t="s">
        <v>112</v>
      </c>
      <c r="C12" s="9"/>
      <c r="D12" s="8"/>
      <c r="E12" s="6"/>
      <c r="F12" s="6"/>
      <c r="G12" s="6"/>
      <c r="H12" s="1"/>
    </row>
    <row r="13" spans="1:14" ht="120" customHeight="1" thickBot="1" x14ac:dyDescent="0.3">
      <c r="A13" s="15" t="s">
        <v>11</v>
      </c>
      <c r="B13" s="2" t="s">
        <v>50</v>
      </c>
      <c r="C13" s="9"/>
      <c r="D13" s="8"/>
      <c r="E13" s="17"/>
      <c r="F13" s="18"/>
      <c r="G13" s="18"/>
      <c r="H13" s="19"/>
    </row>
    <row r="14" spans="1:14" ht="25.5" x14ac:dyDescent="0.25">
      <c r="A14" s="15" t="s">
        <v>12</v>
      </c>
      <c r="B14" s="20" t="s">
        <v>13</v>
      </c>
      <c r="C14" s="9"/>
      <c r="D14" s="8"/>
      <c r="E14" s="70" t="s">
        <v>51</v>
      </c>
      <c r="F14" s="71"/>
      <c r="G14" s="71"/>
      <c r="H14" s="72"/>
    </row>
    <row r="15" spans="1:14" ht="25.5" x14ac:dyDescent="0.25">
      <c r="A15" s="15" t="s">
        <v>83</v>
      </c>
      <c r="B15" s="21">
        <f>SUM(H22:H76)</f>
        <v>70469304681</v>
      </c>
      <c r="C15" s="65"/>
      <c r="D15" s="8"/>
      <c r="E15" s="73"/>
      <c r="F15" s="74"/>
      <c r="G15" s="74"/>
      <c r="H15" s="75"/>
    </row>
    <row r="16" spans="1:14" ht="38.25" x14ac:dyDescent="0.25">
      <c r="A16" s="15" t="s">
        <v>14</v>
      </c>
      <c r="B16" s="22">
        <v>351558900</v>
      </c>
      <c r="C16" s="9"/>
      <c r="D16" s="8"/>
      <c r="E16" s="73"/>
      <c r="F16" s="74"/>
      <c r="G16" s="74"/>
      <c r="H16" s="75"/>
    </row>
    <row r="17" spans="1:12" ht="38.25" x14ac:dyDescent="0.25">
      <c r="A17" s="15" t="s">
        <v>15</v>
      </c>
      <c r="B17" s="22">
        <v>35155890</v>
      </c>
      <c r="C17" s="9"/>
      <c r="D17" s="8"/>
      <c r="E17" s="73"/>
      <c r="F17" s="74"/>
      <c r="G17" s="74"/>
      <c r="H17" s="75"/>
    </row>
    <row r="18" spans="1:12" ht="39" thickBot="1" x14ac:dyDescent="0.3">
      <c r="A18" s="23" t="s">
        <v>16</v>
      </c>
      <c r="B18" s="24" t="s">
        <v>116</v>
      </c>
      <c r="C18" s="9"/>
      <c r="D18" s="8"/>
      <c r="E18" s="76"/>
      <c r="F18" s="77"/>
      <c r="G18" s="77"/>
      <c r="H18" s="78"/>
    </row>
    <row r="20" spans="1:12" x14ac:dyDescent="0.25">
      <c r="A20" s="12" t="s">
        <v>17</v>
      </c>
      <c r="B20" s="9"/>
      <c r="C20" s="9"/>
      <c r="D20" s="8"/>
      <c r="E20" s="9"/>
      <c r="F20" s="9"/>
      <c r="G20" s="9"/>
      <c r="H20" s="10"/>
    </row>
    <row r="21" spans="1:12" ht="51" x14ac:dyDescent="0.25">
      <c r="A21" s="5" t="s">
        <v>18</v>
      </c>
      <c r="B21" s="5" t="s">
        <v>19</v>
      </c>
      <c r="C21" s="5" t="s">
        <v>20</v>
      </c>
      <c r="D21" s="5" t="s">
        <v>21</v>
      </c>
      <c r="E21" s="5" t="s">
        <v>22</v>
      </c>
      <c r="F21" s="5" t="s">
        <v>23</v>
      </c>
      <c r="G21" s="5" t="s">
        <v>24</v>
      </c>
      <c r="H21" s="7" t="s">
        <v>25</v>
      </c>
      <c r="I21" s="5" t="s">
        <v>26</v>
      </c>
      <c r="J21" s="5" t="s">
        <v>27</v>
      </c>
      <c r="K21" s="5" t="s">
        <v>28</v>
      </c>
    </row>
    <row r="22" spans="1:12" s="47" customFormat="1" ht="89.25" x14ac:dyDescent="0.25">
      <c r="A22" s="45" t="s">
        <v>29</v>
      </c>
      <c r="B22" s="44" t="s">
        <v>30</v>
      </c>
      <c r="C22" s="48" t="s">
        <v>53</v>
      </c>
      <c r="D22" s="49">
        <v>7</v>
      </c>
      <c r="E22" s="50" t="s">
        <v>84</v>
      </c>
      <c r="F22" s="45" t="s">
        <v>31</v>
      </c>
      <c r="G22" s="56">
        <f>5610301181+1300000000+500000000</f>
        <v>7410301181</v>
      </c>
      <c r="H22" s="56">
        <f>5610301181+1300000000+500000000</f>
        <v>7410301181</v>
      </c>
      <c r="I22" s="45" t="s">
        <v>52</v>
      </c>
      <c r="J22" s="45" t="s">
        <v>52</v>
      </c>
      <c r="K22" s="46" t="s">
        <v>32</v>
      </c>
      <c r="L22" s="51"/>
    </row>
    <row r="23" spans="1:12" s="42" customFormat="1" ht="63.75" x14ac:dyDescent="0.25">
      <c r="A23" s="45" t="s">
        <v>74</v>
      </c>
      <c r="B23" s="27" t="s">
        <v>71</v>
      </c>
      <c r="C23" s="27" t="s">
        <v>85</v>
      </c>
      <c r="D23" s="28">
        <v>12</v>
      </c>
      <c r="E23" s="27" t="s">
        <v>63</v>
      </c>
      <c r="F23" s="28" t="s">
        <v>31</v>
      </c>
      <c r="G23" s="56">
        <f>117000000-31300000-21950000</f>
        <v>63750000</v>
      </c>
      <c r="H23" s="56">
        <f>117000000-31300000-21950000</f>
        <v>63750000</v>
      </c>
      <c r="I23" s="28" t="s">
        <v>52</v>
      </c>
      <c r="J23" s="45" t="s">
        <v>52</v>
      </c>
      <c r="K23" s="29" t="s">
        <v>32</v>
      </c>
    </row>
    <row r="24" spans="1:12" s="47" customFormat="1" ht="63" customHeight="1" x14ac:dyDescent="0.25">
      <c r="A24" s="45" t="s">
        <v>74</v>
      </c>
      <c r="B24" s="44" t="s">
        <v>86</v>
      </c>
      <c r="C24" s="48" t="s">
        <v>53</v>
      </c>
      <c r="D24" s="49">
        <v>3</v>
      </c>
      <c r="E24" s="49" t="s">
        <v>87</v>
      </c>
      <c r="F24" s="28" t="s">
        <v>31</v>
      </c>
      <c r="G24" s="56">
        <f>33000000+31300000</f>
        <v>64300000</v>
      </c>
      <c r="H24" s="55">
        <f>33000000+31300000</f>
        <v>64300000</v>
      </c>
      <c r="I24" s="28" t="s">
        <v>52</v>
      </c>
      <c r="J24" s="28" t="s">
        <v>52</v>
      </c>
      <c r="K24" s="29" t="s">
        <v>32</v>
      </c>
      <c r="L24" s="51"/>
    </row>
    <row r="25" spans="1:12" s="47" customFormat="1" ht="63.75" x14ac:dyDescent="0.25">
      <c r="A25" s="45">
        <v>42211500</v>
      </c>
      <c r="B25" s="44" t="s">
        <v>88</v>
      </c>
      <c r="C25" s="48" t="s">
        <v>54</v>
      </c>
      <c r="D25" s="49">
        <v>3</v>
      </c>
      <c r="E25" s="50" t="s">
        <v>113</v>
      </c>
      <c r="F25" s="28" t="s">
        <v>31</v>
      </c>
      <c r="G25" s="56">
        <v>167000000</v>
      </c>
      <c r="H25" s="55">
        <v>167000000</v>
      </c>
      <c r="I25" s="28" t="s">
        <v>52</v>
      </c>
      <c r="J25" s="28" t="s">
        <v>52</v>
      </c>
      <c r="K25" s="29" t="s">
        <v>32</v>
      </c>
      <c r="L25" s="51"/>
    </row>
    <row r="26" spans="1:12" s="47" customFormat="1" ht="63.75" x14ac:dyDescent="0.25">
      <c r="A26" s="45">
        <v>15101506</v>
      </c>
      <c r="B26" s="27" t="s">
        <v>33</v>
      </c>
      <c r="C26" s="48" t="s">
        <v>54</v>
      </c>
      <c r="D26" s="49">
        <v>9</v>
      </c>
      <c r="E26" s="50" t="s">
        <v>89</v>
      </c>
      <c r="F26" s="28" t="s">
        <v>31</v>
      </c>
      <c r="G26" s="56">
        <v>15000000</v>
      </c>
      <c r="H26" s="55">
        <v>15000000</v>
      </c>
      <c r="I26" s="28" t="s">
        <v>52</v>
      </c>
      <c r="J26" s="28" t="s">
        <v>52</v>
      </c>
      <c r="K26" s="29" t="s">
        <v>32</v>
      </c>
      <c r="L26" s="51"/>
    </row>
    <row r="27" spans="1:12" s="47" customFormat="1" ht="63.75" x14ac:dyDescent="0.25">
      <c r="A27" s="44" t="s">
        <v>34</v>
      </c>
      <c r="B27" s="44" t="s">
        <v>56</v>
      </c>
      <c r="C27" s="44" t="s">
        <v>54</v>
      </c>
      <c r="D27" s="45">
        <v>1</v>
      </c>
      <c r="E27" s="44" t="s">
        <v>87</v>
      </c>
      <c r="F27" s="28" t="s">
        <v>31</v>
      </c>
      <c r="G27" s="56">
        <v>13000000</v>
      </c>
      <c r="H27" s="56">
        <f>G27</f>
        <v>13000000</v>
      </c>
      <c r="I27" s="45" t="s">
        <v>52</v>
      </c>
      <c r="J27" s="45" t="s">
        <v>52</v>
      </c>
      <c r="K27" s="46" t="s">
        <v>32</v>
      </c>
      <c r="L27" s="51"/>
    </row>
    <row r="28" spans="1:12" s="47" customFormat="1" ht="63.75" x14ac:dyDescent="0.25">
      <c r="A28" s="45" t="s">
        <v>35</v>
      </c>
      <c r="B28" s="27" t="s">
        <v>36</v>
      </c>
      <c r="C28" s="27" t="s">
        <v>57</v>
      </c>
      <c r="D28" s="28">
        <v>6</v>
      </c>
      <c r="E28" s="27" t="s">
        <v>89</v>
      </c>
      <c r="F28" s="28" t="s">
        <v>31</v>
      </c>
      <c r="G28" s="55">
        <v>300000000</v>
      </c>
      <c r="H28" s="55">
        <f>G28</f>
        <v>300000000</v>
      </c>
      <c r="I28" s="28" t="s">
        <v>52</v>
      </c>
      <c r="J28" s="28" t="s">
        <v>52</v>
      </c>
      <c r="K28" s="29" t="s">
        <v>32</v>
      </c>
      <c r="L28" s="51"/>
    </row>
    <row r="29" spans="1:12" s="47" customFormat="1" ht="63.75" customHeight="1" x14ac:dyDescent="0.25">
      <c r="A29" s="45">
        <v>49101701</v>
      </c>
      <c r="B29" s="44" t="s">
        <v>90</v>
      </c>
      <c r="C29" s="44" t="s">
        <v>54</v>
      </c>
      <c r="D29" s="45">
        <v>1</v>
      </c>
      <c r="E29" s="44" t="s">
        <v>87</v>
      </c>
      <c r="F29" s="28" t="s">
        <v>31</v>
      </c>
      <c r="G29" s="56">
        <f>6000000-501369</f>
        <v>5498631</v>
      </c>
      <c r="H29" s="56">
        <f>6000000-501369</f>
        <v>5498631</v>
      </c>
      <c r="I29" s="45" t="s">
        <v>52</v>
      </c>
      <c r="J29" s="45" t="s">
        <v>52</v>
      </c>
      <c r="K29" s="46" t="s">
        <v>32</v>
      </c>
      <c r="L29" s="51"/>
    </row>
    <row r="30" spans="1:12" s="47" customFormat="1" ht="63.75" customHeight="1" x14ac:dyDescent="0.25">
      <c r="A30" s="45">
        <v>81112100</v>
      </c>
      <c r="B30" s="44" t="s">
        <v>91</v>
      </c>
      <c r="C30" s="48" t="s">
        <v>54</v>
      </c>
      <c r="D30" s="49">
        <v>1</v>
      </c>
      <c r="E30" s="50" t="s">
        <v>87</v>
      </c>
      <c r="F30" s="45" t="s">
        <v>31</v>
      </c>
      <c r="G30" s="56">
        <f>29000000+501369</f>
        <v>29501369</v>
      </c>
      <c r="H30" s="55">
        <f>29000000+501369</f>
        <v>29501369</v>
      </c>
      <c r="I30" s="45" t="s">
        <v>52</v>
      </c>
      <c r="J30" s="45" t="s">
        <v>52</v>
      </c>
      <c r="K30" s="46" t="s">
        <v>32</v>
      </c>
      <c r="L30" s="51"/>
    </row>
    <row r="31" spans="1:12" s="47" customFormat="1" ht="63.75" customHeight="1" x14ac:dyDescent="0.25">
      <c r="A31" s="45">
        <v>32131000</v>
      </c>
      <c r="B31" s="44" t="s">
        <v>117</v>
      </c>
      <c r="C31" s="48" t="s">
        <v>93</v>
      </c>
      <c r="D31" s="49">
        <v>1</v>
      </c>
      <c r="E31" s="50" t="s">
        <v>118</v>
      </c>
      <c r="F31" s="45" t="s">
        <v>31</v>
      </c>
      <c r="G31" s="56">
        <v>21950000</v>
      </c>
      <c r="H31" s="55">
        <v>21950000</v>
      </c>
      <c r="I31" s="45" t="s">
        <v>52</v>
      </c>
      <c r="J31" s="45" t="s">
        <v>52</v>
      </c>
      <c r="K31" s="46" t="s">
        <v>32</v>
      </c>
      <c r="L31" s="51"/>
    </row>
    <row r="32" spans="1:12" s="47" customFormat="1" ht="63.75" customHeight="1" x14ac:dyDescent="0.25">
      <c r="A32" s="45" t="s">
        <v>73</v>
      </c>
      <c r="B32" s="44" t="s">
        <v>55</v>
      </c>
      <c r="C32" s="48" t="s">
        <v>92</v>
      </c>
      <c r="D32" s="49">
        <v>1</v>
      </c>
      <c r="E32" s="50" t="s">
        <v>87</v>
      </c>
      <c r="F32" s="28" t="s">
        <v>31</v>
      </c>
      <c r="G32" s="56">
        <v>15000000</v>
      </c>
      <c r="H32" s="56">
        <v>15000000</v>
      </c>
      <c r="I32" s="45" t="s">
        <v>52</v>
      </c>
      <c r="J32" s="45" t="s">
        <v>52</v>
      </c>
      <c r="K32" s="46" t="s">
        <v>32</v>
      </c>
      <c r="L32" s="51"/>
    </row>
    <row r="33" spans="1:12" s="47" customFormat="1" ht="63.75" customHeight="1" x14ac:dyDescent="0.25">
      <c r="A33" s="45" t="s">
        <v>72</v>
      </c>
      <c r="B33" s="27" t="s">
        <v>58</v>
      </c>
      <c r="C33" s="27" t="s">
        <v>93</v>
      </c>
      <c r="D33" s="28">
        <v>1</v>
      </c>
      <c r="E33" s="27" t="s">
        <v>94</v>
      </c>
      <c r="F33" s="28" t="s">
        <v>31</v>
      </c>
      <c r="G33" s="55">
        <v>50000000</v>
      </c>
      <c r="H33" s="55">
        <v>50000000</v>
      </c>
      <c r="I33" s="28" t="s">
        <v>52</v>
      </c>
      <c r="J33" s="28" t="s">
        <v>52</v>
      </c>
      <c r="K33" s="29" t="s">
        <v>32</v>
      </c>
      <c r="L33" s="51"/>
    </row>
    <row r="34" spans="1:12" s="47" customFormat="1" ht="63.75" customHeight="1" x14ac:dyDescent="0.25">
      <c r="A34" s="59">
        <v>72102900</v>
      </c>
      <c r="B34" s="27" t="s">
        <v>95</v>
      </c>
      <c r="C34" s="27" t="s">
        <v>53</v>
      </c>
      <c r="D34" s="28">
        <v>4</v>
      </c>
      <c r="E34" s="27" t="s">
        <v>84</v>
      </c>
      <c r="F34" s="28" t="s">
        <v>31</v>
      </c>
      <c r="G34" s="61">
        <v>83100000</v>
      </c>
      <c r="H34" s="61">
        <v>83100000</v>
      </c>
      <c r="I34" s="28" t="s">
        <v>52</v>
      </c>
      <c r="J34" s="28" t="s">
        <v>52</v>
      </c>
      <c r="K34" s="29" t="s">
        <v>32</v>
      </c>
      <c r="L34" s="51"/>
    </row>
    <row r="35" spans="1:12" s="47" customFormat="1" ht="63.75" customHeight="1" x14ac:dyDescent="0.25">
      <c r="A35" s="59">
        <v>72102900</v>
      </c>
      <c r="B35" s="27" t="s">
        <v>95</v>
      </c>
      <c r="C35" s="27" t="s">
        <v>92</v>
      </c>
      <c r="D35" s="28">
        <v>8</v>
      </c>
      <c r="E35" s="27" t="s">
        <v>63</v>
      </c>
      <c r="F35" s="28" t="s">
        <v>96</v>
      </c>
      <c r="G35" s="61">
        <v>166200000</v>
      </c>
      <c r="H35" s="61">
        <v>166200000</v>
      </c>
      <c r="I35" s="28" t="s">
        <v>52</v>
      </c>
      <c r="J35" s="28" t="s">
        <v>52</v>
      </c>
      <c r="K35" s="29" t="s">
        <v>32</v>
      </c>
      <c r="L35" s="51"/>
    </row>
    <row r="36" spans="1:12" s="47" customFormat="1" ht="63.75" customHeight="1" x14ac:dyDescent="0.25">
      <c r="A36" s="59">
        <v>72101506</v>
      </c>
      <c r="B36" s="27" t="s">
        <v>97</v>
      </c>
      <c r="C36" s="27" t="s">
        <v>53</v>
      </c>
      <c r="D36" s="28">
        <v>0.5</v>
      </c>
      <c r="E36" s="41" t="s">
        <v>99</v>
      </c>
      <c r="F36" s="28" t="s">
        <v>31</v>
      </c>
      <c r="G36" s="61">
        <v>613588</v>
      </c>
      <c r="H36" s="61">
        <v>613588</v>
      </c>
      <c r="I36" s="28" t="s">
        <v>52</v>
      </c>
      <c r="J36" s="28" t="s">
        <v>52</v>
      </c>
      <c r="K36" s="29" t="s">
        <v>32</v>
      </c>
      <c r="L36" s="51"/>
    </row>
    <row r="37" spans="1:12" s="47" customFormat="1" ht="63.75" customHeight="1" x14ac:dyDescent="0.25">
      <c r="A37" s="59">
        <v>72101506</v>
      </c>
      <c r="B37" s="27" t="s">
        <v>97</v>
      </c>
      <c r="C37" s="27" t="s">
        <v>53</v>
      </c>
      <c r="D37" s="28">
        <v>11.5</v>
      </c>
      <c r="E37" s="41" t="s">
        <v>61</v>
      </c>
      <c r="F37" s="28" t="s">
        <v>31</v>
      </c>
      <c r="G37" s="61">
        <v>43000000</v>
      </c>
      <c r="H37" s="61">
        <v>43000000</v>
      </c>
      <c r="I37" s="28" t="s">
        <v>52</v>
      </c>
      <c r="J37" s="28" t="s">
        <v>52</v>
      </c>
      <c r="K37" s="29" t="s">
        <v>32</v>
      </c>
      <c r="L37" s="51"/>
    </row>
    <row r="38" spans="1:12" s="47" customFormat="1" ht="63.75" customHeight="1" x14ac:dyDescent="0.25">
      <c r="A38" s="45">
        <v>46191500</v>
      </c>
      <c r="B38" s="44" t="s">
        <v>100</v>
      </c>
      <c r="C38" s="27" t="s">
        <v>53</v>
      </c>
      <c r="D38" s="28">
        <v>6</v>
      </c>
      <c r="E38" s="41" t="s">
        <v>61</v>
      </c>
      <c r="F38" s="28" t="s">
        <v>31</v>
      </c>
      <c r="G38" s="56">
        <v>95000000</v>
      </c>
      <c r="H38" s="55">
        <v>95000000</v>
      </c>
      <c r="I38" s="28" t="s">
        <v>52</v>
      </c>
      <c r="J38" s="28" t="s">
        <v>52</v>
      </c>
      <c r="K38" s="29" t="s">
        <v>32</v>
      </c>
      <c r="L38" s="51"/>
    </row>
    <row r="39" spans="1:12" s="47" customFormat="1" ht="63.75" customHeight="1" x14ac:dyDescent="0.25">
      <c r="A39" s="45">
        <v>81111811</v>
      </c>
      <c r="B39" s="27" t="s">
        <v>37</v>
      </c>
      <c r="C39" s="27" t="s">
        <v>53</v>
      </c>
      <c r="D39" s="28">
        <v>4</v>
      </c>
      <c r="E39" s="41" t="s">
        <v>99</v>
      </c>
      <c r="F39" s="28" t="s">
        <v>31</v>
      </c>
      <c r="G39" s="56">
        <v>77100000</v>
      </c>
      <c r="H39" s="56">
        <v>77100000</v>
      </c>
      <c r="I39" s="28" t="s">
        <v>52</v>
      </c>
      <c r="J39" s="28" t="s">
        <v>52</v>
      </c>
      <c r="K39" s="29" t="s">
        <v>32</v>
      </c>
      <c r="L39" s="51"/>
    </row>
    <row r="40" spans="1:12" s="47" customFormat="1" ht="63.75" customHeight="1" x14ac:dyDescent="0.25">
      <c r="A40" s="45">
        <v>81111811</v>
      </c>
      <c r="B40" s="27" t="s">
        <v>37</v>
      </c>
      <c r="C40" s="48" t="s">
        <v>54</v>
      </c>
      <c r="D40" s="49">
        <v>9</v>
      </c>
      <c r="E40" s="50" t="s">
        <v>69</v>
      </c>
      <c r="F40" s="28" t="s">
        <v>31</v>
      </c>
      <c r="G40" s="56">
        <f>1430000000-30000000</f>
        <v>1400000000</v>
      </c>
      <c r="H40" s="56">
        <f>1430000000-30000000</f>
        <v>1400000000</v>
      </c>
      <c r="I40" s="28" t="s">
        <v>52</v>
      </c>
      <c r="J40" s="28" t="s">
        <v>52</v>
      </c>
      <c r="K40" s="29" t="s">
        <v>32</v>
      </c>
      <c r="L40" s="51"/>
    </row>
    <row r="41" spans="1:12" s="47" customFormat="1" ht="63.75" x14ac:dyDescent="0.25">
      <c r="A41" s="45">
        <v>43233204</v>
      </c>
      <c r="B41" s="34" t="s">
        <v>101</v>
      </c>
      <c r="C41" s="27" t="s">
        <v>53</v>
      </c>
      <c r="D41" s="28">
        <v>4</v>
      </c>
      <c r="E41" s="41" t="s">
        <v>99</v>
      </c>
      <c r="F41" s="28" t="s">
        <v>31</v>
      </c>
      <c r="G41" s="62">
        <v>142562000</v>
      </c>
      <c r="H41" s="62">
        <v>142562000</v>
      </c>
      <c r="I41" s="28" t="s">
        <v>52</v>
      </c>
      <c r="J41" s="28" t="s">
        <v>52</v>
      </c>
      <c r="K41" s="29" t="s">
        <v>32</v>
      </c>
      <c r="L41" s="51"/>
    </row>
    <row r="42" spans="1:12" s="47" customFormat="1" ht="63.75" x14ac:dyDescent="0.25">
      <c r="A42" s="45">
        <v>43233204</v>
      </c>
      <c r="B42" s="34" t="s">
        <v>101</v>
      </c>
      <c r="C42" s="48" t="s">
        <v>98</v>
      </c>
      <c r="D42" s="49">
        <v>8</v>
      </c>
      <c r="E42" s="50" t="s">
        <v>63</v>
      </c>
      <c r="F42" s="28" t="s">
        <v>31</v>
      </c>
      <c r="G42" s="62">
        <v>285124000</v>
      </c>
      <c r="H42" s="62">
        <v>285124000</v>
      </c>
      <c r="I42" s="28" t="s">
        <v>52</v>
      </c>
      <c r="J42" s="28" t="s">
        <v>52</v>
      </c>
      <c r="K42" s="29" t="s">
        <v>32</v>
      </c>
      <c r="L42" s="51"/>
    </row>
    <row r="43" spans="1:12" s="47" customFormat="1" ht="63.75" customHeight="1" x14ac:dyDescent="0.25">
      <c r="A43" s="59" t="s">
        <v>102</v>
      </c>
      <c r="B43" s="34" t="s">
        <v>103</v>
      </c>
      <c r="C43" s="27" t="s">
        <v>53</v>
      </c>
      <c r="D43" s="28">
        <v>7</v>
      </c>
      <c r="E43" s="41" t="s">
        <v>99</v>
      </c>
      <c r="F43" s="28" t="s">
        <v>31</v>
      </c>
      <c r="G43" s="62">
        <v>219646665</v>
      </c>
      <c r="H43" s="62">
        <v>219646665</v>
      </c>
      <c r="I43" s="28" t="s">
        <v>52</v>
      </c>
      <c r="J43" s="28" t="s">
        <v>52</v>
      </c>
      <c r="K43" s="29" t="s">
        <v>32</v>
      </c>
      <c r="L43" s="51"/>
    </row>
    <row r="44" spans="1:12" s="47" customFormat="1" ht="63.75" customHeight="1" x14ac:dyDescent="0.25">
      <c r="A44" s="59">
        <v>81111811</v>
      </c>
      <c r="B44" s="27" t="s">
        <v>65</v>
      </c>
      <c r="C44" s="27" t="s">
        <v>53</v>
      </c>
      <c r="D44" s="28">
        <v>6</v>
      </c>
      <c r="E44" s="27" t="s">
        <v>61</v>
      </c>
      <c r="F44" s="28" t="s">
        <v>31</v>
      </c>
      <c r="G44" s="62">
        <v>156890475</v>
      </c>
      <c r="H44" s="63">
        <f>G44</f>
        <v>156890475</v>
      </c>
      <c r="I44" s="28" t="s">
        <v>52</v>
      </c>
      <c r="J44" s="28" t="s">
        <v>52</v>
      </c>
      <c r="K44" s="29" t="s">
        <v>32</v>
      </c>
      <c r="L44" s="51"/>
    </row>
    <row r="45" spans="1:12" s="47" customFormat="1" ht="63.75" customHeight="1" x14ac:dyDescent="0.25">
      <c r="A45" s="59">
        <v>81111800</v>
      </c>
      <c r="B45" s="27" t="s">
        <v>38</v>
      </c>
      <c r="C45" s="27" t="s">
        <v>53</v>
      </c>
      <c r="D45" s="28">
        <v>3</v>
      </c>
      <c r="E45" s="41" t="s">
        <v>99</v>
      </c>
      <c r="F45" s="28" t="s">
        <v>31</v>
      </c>
      <c r="G45" s="63">
        <v>16000000</v>
      </c>
      <c r="H45" s="63">
        <v>16000000</v>
      </c>
      <c r="I45" s="28" t="s">
        <v>52</v>
      </c>
      <c r="J45" s="28" t="s">
        <v>52</v>
      </c>
      <c r="K45" s="29" t="s">
        <v>32</v>
      </c>
      <c r="L45" s="51"/>
    </row>
    <row r="46" spans="1:12" s="47" customFormat="1" ht="63.75" customHeight="1" x14ac:dyDescent="0.25">
      <c r="A46" s="59">
        <v>81111800</v>
      </c>
      <c r="B46" s="27" t="s">
        <v>38</v>
      </c>
      <c r="C46" s="27" t="s">
        <v>53</v>
      </c>
      <c r="D46" s="28">
        <v>12</v>
      </c>
      <c r="E46" s="27" t="s">
        <v>63</v>
      </c>
      <c r="F46" s="28" t="s">
        <v>31</v>
      </c>
      <c r="G46" s="63">
        <f>288000000+30000000</f>
        <v>318000000</v>
      </c>
      <c r="H46" s="63">
        <f>288000000+30000000</f>
        <v>318000000</v>
      </c>
      <c r="I46" s="28" t="s">
        <v>59</v>
      </c>
      <c r="J46" s="28" t="s">
        <v>60</v>
      </c>
      <c r="K46" s="29" t="s">
        <v>32</v>
      </c>
      <c r="L46" s="51"/>
    </row>
    <row r="47" spans="1:12" s="47" customFormat="1" ht="63.75" customHeight="1" x14ac:dyDescent="0.25">
      <c r="A47" s="45">
        <v>78181500</v>
      </c>
      <c r="B47" s="27" t="s">
        <v>39</v>
      </c>
      <c r="C47" s="27" t="s">
        <v>54</v>
      </c>
      <c r="D47" s="28">
        <v>9</v>
      </c>
      <c r="E47" s="41" t="s">
        <v>104</v>
      </c>
      <c r="F47" s="28" t="s">
        <v>31</v>
      </c>
      <c r="G47" s="56">
        <v>200000000</v>
      </c>
      <c r="H47" s="56">
        <v>200000000</v>
      </c>
      <c r="I47" s="28" t="s">
        <v>52</v>
      </c>
      <c r="J47" s="28" t="s">
        <v>52</v>
      </c>
      <c r="K47" s="29" t="s">
        <v>32</v>
      </c>
      <c r="L47" s="51"/>
    </row>
    <row r="48" spans="1:12" s="47" customFormat="1" ht="63.75" customHeight="1" x14ac:dyDescent="0.25">
      <c r="A48" s="59" t="s">
        <v>66</v>
      </c>
      <c r="B48" s="43" t="s">
        <v>114</v>
      </c>
      <c r="C48" s="27" t="s">
        <v>53</v>
      </c>
      <c r="D48" s="28">
        <v>0.5</v>
      </c>
      <c r="E48" s="41" t="s">
        <v>99</v>
      </c>
      <c r="F48" s="28" t="s">
        <v>31</v>
      </c>
      <c r="G48" s="63">
        <f>90160540.58+49641636.31</f>
        <v>139802176.88999999</v>
      </c>
      <c r="H48" s="63">
        <f>90160540.58+49641636.31</f>
        <v>139802176.88999999</v>
      </c>
      <c r="I48" s="28" t="s">
        <v>52</v>
      </c>
      <c r="J48" s="28" t="s">
        <v>52</v>
      </c>
      <c r="K48" s="29" t="s">
        <v>32</v>
      </c>
      <c r="L48" s="51"/>
    </row>
    <row r="49" spans="1:12" s="47" customFormat="1" ht="63.75" customHeight="1" x14ac:dyDescent="0.25">
      <c r="A49" s="59" t="s">
        <v>66</v>
      </c>
      <c r="B49" s="43" t="s">
        <v>115</v>
      </c>
      <c r="C49" s="27" t="s">
        <v>53</v>
      </c>
      <c r="D49" s="28">
        <v>11.5</v>
      </c>
      <c r="E49" s="41" t="s">
        <v>89</v>
      </c>
      <c r="F49" s="28" t="s">
        <v>31</v>
      </c>
      <c r="G49" s="63">
        <f>1219000000+816500000</f>
        <v>2035500000</v>
      </c>
      <c r="H49" s="63">
        <f>1219000000+816500000</f>
        <v>2035500000</v>
      </c>
      <c r="I49" s="28" t="s">
        <v>52</v>
      </c>
      <c r="J49" s="28" t="s">
        <v>52</v>
      </c>
      <c r="K49" s="29" t="s">
        <v>32</v>
      </c>
      <c r="L49" s="51"/>
    </row>
    <row r="50" spans="1:12" s="47" customFormat="1" ht="63.75" customHeight="1" x14ac:dyDescent="0.25">
      <c r="A50" s="45">
        <v>43211600</v>
      </c>
      <c r="B50" s="27" t="s">
        <v>62</v>
      </c>
      <c r="C50" s="27" t="s">
        <v>105</v>
      </c>
      <c r="D50" s="28">
        <v>6</v>
      </c>
      <c r="E50" s="41" t="s">
        <v>99</v>
      </c>
      <c r="F50" s="28" t="s">
        <v>31</v>
      </c>
      <c r="G50" s="62">
        <v>43160507</v>
      </c>
      <c r="H50" s="62">
        <v>43160507</v>
      </c>
      <c r="I50" s="28" t="s">
        <v>52</v>
      </c>
      <c r="J50" s="28" t="s">
        <v>52</v>
      </c>
      <c r="K50" s="29" t="s">
        <v>32</v>
      </c>
      <c r="L50" s="51"/>
    </row>
    <row r="51" spans="1:12" s="47" customFormat="1" ht="63.75" customHeight="1" x14ac:dyDescent="0.25">
      <c r="A51" s="45">
        <v>43211600</v>
      </c>
      <c r="B51" s="27" t="s">
        <v>62</v>
      </c>
      <c r="C51" s="27" t="s">
        <v>57</v>
      </c>
      <c r="D51" s="28">
        <v>6</v>
      </c>
      <c r="E51" s="27" t="s">
        <v>61</v>
      </c>
      <c r="F51" s="28" t="s">
        <v>31</v>
      </c>
      <c r="G51" s="62">
        <v>146973200</v>
      </c>
      <c r="H51" s="62">
        <v>146973200</v>
      </c>
      <c r="I51" s="28" t="s">
        <v>52</v>
      </c>
      <c r="J51" s="28" t="s">
        <v>52</v>
      </c>
      <c r="K51" s="29" t="s">
        <v>32</v>
      </c>
      <c r="L51" s="51"/>
    </row>
    <row r="52" spans="1:12" s="47" customFormat="1" ht="63.75" customHeight="1" x14ac:dyDescent="0.25">
      <c r="A52" s="45">
        <v>78100000</v>
      </c>
      <c r="B52" s="27" t="s">
        <v>106</v>
      </c>
      <c r="C52" s="27" t="s">
        <v>53</v>
      </c>
      <c r="D52" s="28">
        <v>11</v>
      </c>
      <c r="E52" s="27" t="s">
        <v>61</v>
      </c>
      <c r="F52" s="28" t="s">
        <v>31</v>
      </c>
      <c r="G52" s="56">
        <v>12000000</v>
      </c>
      <c r="H52" s="56">
        <v>12000000</v>
      </c>
      <c r="I52" s="28" t="s">
        <v>52</v>
      </c>
      <c r="J52" s="28" t="s">
        <v>52</v>
      </c>
      <c r="K52" s="29" t="s">
        <v>32</v>
      </c>
      <c r="L52" s="51"/>
    </row>
    <row r="53" spans="1:12" s="47" customFormat="1" ht="63.75" customHeight="1" x14ac:dyDescent="0.25">
      <c r="A53" s="59">
        <v>83121700</v>
      </c>
      <c r="B53" s="27" t="s">
        <v>67</v>
      </c>
      <c r="C53" s="27" t="s">
        <v>53</v>
      </c>
      <c r="D53" s="28">
        <v>0.5</v>
      </c>
      <c r="E53" s="41" t="s">
        <v>84</v>
      </c>
      <c r="F53" s="28" t="s">
        <v>31</v>
      </c>
      <c r="G53" s="62">
        <v>203985957</v>
      </c>
      <c r="H53" s="62">
        <v>203985957</v>
      </c>
      <c r="I53" s="28" t="s">
        <v>52</v>
      </c>
      <c r="J53" s="28" t="s">
        <v>52</v>
      </c>
      <c r="K53" s="29" t="s">
        <v>32</v>
      </c>
      <c r="L53" s="51"/>
    </row>
    <row r="54" spans="1:12" s="47" customFormat="1" ht="63.75" customHeight="1" x14ac:dyDescent="0.25">
      <c r="A54" s="59">
        <v>83121700</v>
      </c>
      <c r="B54" s="27" t="s">
        <v>67</v>
      </c>
      <c r="C54" s="27" t="s">
        <v>53</v>
      </c>
      <c r="D54" s="28">
        <v>11.5</v>
      </c>
      <c r="E54" s="41" t="s">
        <v>61</v>
      </c>
      <c r="F54" s="28" t="s">
        <v>31</v>
      </c>
      <c r="G54" s="62">
        <v>1756000000</v>
      </c>
      <c r="H54" s="62">
        <v>1756000000</v>
      </c>
      <c r="I54" s="28" t="s">
        <v>52</v>
      </c>
      <c r="J54" s="28" t="s">
        <v>52</v>
      </c>
      <c r="K54" s="29" t="s">
        <v>32</v>
      </c>
      <c r="L54" s="51"/>
    </row>
    <row r="55" spans="1:12" s="47" customFormat="1" ht="63.75" customHeight="1" x14ac:dyDescent="0.25">
      <c r="A55" s="59">
        <v>83121700</v>
      </c>
      <c r="B55" s="27" t="s">
        <v>107</v>
      </c>
      <c r="C55" s="27" t="s">
        <v>53</v>
      </c>
      <c r="D55" s="28">
        <v>4</v>
      </c>
      <c r="E55" s="41" t="s">
        <v>99</v>
      </c>
      <c r="F55" s="28" t="s">
        <v>31</v>
      </c>
      <c r="G55" s="61">
        <v>749766332</v>
      </c>
      <c r="H55" s="61">
        <f>G55</f>
        <v>749766332</v>
      </c>
      <c r="I55" s="28" t="s">
        <v>52</v>
      </c>
      <c r="J55" s="28" t="s">
        <v>52</v>
      </c>
      <c r="K55" s="29" t="s">
        <v>32</v>
      </c>
      <c r="L55" s="51"/>
    </row>
    <row r="56" spans="1:12" s="47" customFormat="1" ht="63.75" customHeight="1" x14ac:dyDescent="0.25">
      <c r="A56" s="59">
        <v>83121700</v>
      </c>
      <c r="B56" s="27" t="s">
        <v>107</v>
      </c>
      <c r="C56" s="27" t="s">
        <v>92</v>
      </c>
      <c r="D56" s="28">
        <v>8</v>
      </c>
      <c r="E56" s="41" t="s">
        <v>63</v>
      </c>
      <c r="F56" s="28" t="s">
        <v>31</v>
      </c>
      <c r="G56" s="61">
        <v>1694757954.1100001</v>
      </c>
      <c r="H56" s="61">
        <f>G56</f>
        <v>1694757954.1100001</v>
      </c>
      <c r="I56" s="28" t="s">
        <v>52</v>
      </c>
      <c r="J56" s="28" t="s">
        <v>52</v>
      </c>
      <c r="K56" s="29" t="s">
        <v>32</v>
      </c>
      <c r="L56" s="51"/>
    </row>
    <row r="57" spans="1:12" s="47" customFormat="1" ht="63.75" customHeight="1" x14ac:dyDescent="0.25">
      <c r="A57" s="59">
        <v>83121700</v>
      </c>
      <c r="B57" s="27" t="s">
        <v>108</v>
      </c>
      <c r="C57" s="27" t="s">
        <v>53</v>
      </c>
      <c r="D57" s="28">
        <v>0.5</v>
      </c>
      <c r="E57" s="41" t="s">
        <v>99</v>
      </c>
      <c r="F57" s="28" t="s">
        <v>31</v>
      </c>
      <c r="G57" s="62">
        <v>289397115</v>
      </c>
      <c r="H57" s="62">
        <v>289397115</v>
      </c>
      <c r="I57" s="28" t="s">
        <v>52</v>
      </c>
      <c r="J57" s="28" t="s">
        <v>52</v>
      </c>
      <c r="K57" s="29" t="s">
        <v>32</v>
      </c>
      <c r="L57" s="51"/>
    </row>
    <row r="58" spans="1:12" s="47" customFormat="1" ht="63.75" customHeight="1" x14ac:dyDescent="0.25">
      <c r="A58" s="59">
        <v>83121700</v>
      </c>
      <c r="B58" s="27" t="s">
        <v>108</v>
      </c>
      <c r="C58" s="27" t="s">
        <v>53</v>
      </c>
      <c r="D58" s="28">
        <v>11.5</v>
      </c>
      <c r="E58" s="41" t="s">
        <v>63</v>
      </c>
      <c r="F58" s="28" t="s">
        <v>31</v>
      </c>
      <c r="G58" s="62">
        <v>2072266000</v>
      </c>
      <c r="H58" s="62">
        <v>2072266000</v>
      </c>
      <c r="I58" s="28" t="s">
        <v>52</v>
      </c>
      <c r="J58" s="28" t="s">
        <v>52</v>
      </c>
      <c r="K58" s="29" t="s">
        <v>32</v>
      </c>
      <c r="L58" s="51"/>
    </row>
    <row r="59" spans="1:12" s="47" customFormat="1" ht="63.75" customHeight="1" x14ac:dyDescent="0.25">
      <c r="A59" s="59">
        <v>82121801</v>
      </c>
      <c r="B59" s="27" t="s">
        <v>68</v>
      </c>
      <c r="C59" s="27" t="s">
        <v>53</v>
      </c>
      <c r="D59" s="28">
        <v>11</v>
      </c>
      <c r="E59" s="27" t="s">
        <v>63</v>
      </c>
      <c r="F59" s="28" t="s">
        <v>31</v>
      </c>
      <c r="G59" s="63">
        <f>2000000000+810000</f>
        <v>2000810000</v>
      </c>
      <c r="H59" s="63">
        <f>2000000000+810000</f>
        <v>2000810000</v>
      </c>
      <c r="I59" s="28" t="s">
        <v>52</v>
      </c>
      <c r="J59" s="28" t="s">
        <v>52</v>
      </c>
      <c r="K59" s="29" t="s">
        <v>32</v>
      </c>
      <c r="L59" s="51"/>
    </row>
    <row r="60" spans="1:12" s="47" customFormat="1" ht="63.75" customHeight="1" x14ac:dyDescent="0.25">
      <c r="A60" s="59">
        <v>82101603</v>
      </c>
      <c r="B60" s="27" t="s">
        <v>40</v>
      </c>
      <c r="C60" s="27" t="s">
        <v>53</v>
      </c>
      <c r="D60" s="28">
        <v>11</v>
      </c>
      <c r="E60" s="27" t="s">
        <v>63</v>
      </c>
      <c r="F60" s="28" t="s">
        <v>31</v>
      </c>
      <c r="G60" s="63">
        <v>120000000</v>
      </c>
      <c r="H60" s="63">
        <v>120000000</v>
      </c>
      <c r="I60" s="28" t="s">
        <v>52</v>
      </c>
      <c r="J60" s="28" t="s">
        <v>52</v>
      </c>
      <c r="K60" s="29" t="s">
        <v>32</v>
      </c>
      <c r="L60" s="51"/>
    </row>
    <row r="61" spans="1:12" s="47" customFormat="1" ht="63.75" customHeight="1" x14ac:dyDescent="0.25">
      <c r="A61" s="60">
        <v>84131500</v>
      </c>
      <c r="B61" s="27" t="s">
        <v>109</v>
      </c>
      <c r="C61" s="27" t="s">
        <v>53</v>
      </c>
      <c r="D61" s="28">
        <v>3.5</v>
      </c>
      <c r="E61" s="41" t="s">
        <v>99</v>
      </c>
      <c r="F61" s="28" t="s">
        <v>31</v>
      </c>
      <c r="G61" s="62">
        <v>575234580</v>
      </c>
      <c r="H61" s="62">
        <v>575234580</v>
      </c>
      <c r="I61" s="28" t="s">
        <v>52</v>
      </c>
      <c r="J61" s="28" t="s">
        <v>52</v>
      </c>
      <c r="K61" s="29" t="s">
        <v>32</v>
      </c>
      <c r="L61" s="51"/>
    </row>
    <row r="62" spans="1:12" s="47" customFormat="1" ht="63.75" customHeight="1" x14ac:dyDescent="0.25">
      <c r="A62" s="60">
        <v>84131500</v>
      </c>
      <c r="B62" s="27" t="s">
        <v>109</v>
      </c>
      <c r="C62" s="27" t="s">
        <v>54</v>
      </c>
      <c r="D62" s="28">
        <v>7.5</v>
      </c>
      <c r="E62" s="27" t="s">
        <v>69</v>
      </c>
      <c r="F62" s="28" t="s">
        <v>31</v>
      </c>
      <c r="G62" s="62">
        <v>1750000000</v>
      </c>
      <c r="H62" s="62">
        <v>1750000000</v>
      </c>
      <c r="I62" s="28" t="s">
        <v>52</v>
      </c>
      <c r="J62" s="28" t="s">
        <v>52</v>
      </c>
      <c r="K62" s="29" t="s">
        <v>32</v>
      </c>
      <c r="L62" s="51"/>
    </row>
    <row r="63" spans="1:12" s="47" customFormat="1" ht="63.75" customHeight="1" x14ac:dyDescent="0.25">
      <c r="A63" s="59">
        <v>80161505</v>
      </c>
      <c r="B63" s="27" t="s">
        <v>110</v>
      </c>
      <c r="C63" s="27" t="s">
        <v>53</v>
      </c>
      <c r="D63" s="28">
        <v>7</v>
      </c>
      <c r="E63" s="41" t="s">
        <v>99</v>
      </c>
      <c r="F63" s="28" t="s">
        <v>31</v>
      </c>
      <c r="G63" s="62">
        <v>254811460</v>
      </c>
      <c r="H63" s="62">
        <v>254811460</v>
      </c>
      <c r="I63" s="45" t="s">
        <v>52</v>
      </c>
      <c r="J63" s="28" t="s">
        <v>52</v>
      </c>
      <c r="K63" s="29" t="s">
        <v>32</v>
      </c>
      <c r="L63" s="51"/>
    </row>
    <row r="64" spans="1:12" s="47" customFormat="1" ht="63.75" customHeight="1" x14ac:dyDescent="0.25">
      <c r="A64" s="57">
        <v>80131500</v>
      </c>
      <c r="B64" s="27" t="s">
        <v>111</v>
      </c>
      <c r="C64" s="27" t="s">
        <v>53</v>
      </c>
      <c r="D64" s="28">
        <v>6</v>
      </c>
      <c r="E64" s="41" t="s">
        <v>99</v>
      </c>
      <c r="F64" s="28" t="s">
        <v>31</v>
      </c>
      <c r="G64" s="56">
        <v>280941940</v>
      </c>
      <c r="H64" s="56">
        <v>280941940</v>
      </c>
      <c r="I64" s="28" t="s">
        <v>52</v>
      </c>
      <c r="J64" s="28" t="s">
        <v>52</v>
      </c>
      <c r="K64" s="29" t="s">
        <v>32</v>
      </c>
      <c r="L64" s="51"/>
    </row>
    <row r="65" spans="1:12" s="47" customFormat="1" ht="63.75" customHeight="1" x14ac:dyDescent="0.25">
      <c r="A65" s="57">
        <v>80131500</v>
      </c>
      <c r="B65" s="27" t="s">
        <v>111</v>
      </c>
      <c r="C65" s="27" t="s">
        <v>53</v>
      </c>
      <c r="D65" s="28">
        <v>11</v>
      </c>
      <c r="E65" s="41" t="s">
        <v>63</v>
      </c>
      <c r="F65" s="28" t="s">
        <v>31</v>
      </c>
      <c r="G65" s="56">
        <v>1037179550</v>
      </c>
      <c r="H65" s="56">
        <v>1037179550</v>
      </c>
      <c r="I65" s="28" t="s">
        <v>52</v>
      </c>
      <c r="J65" s="28" t="s">
        <v>52</v>
      </c>
      <c r="K65" s="29" t="s">
        <v>32</v>
      </c>
      <c r="L65" s="51"/>
    </row>
    <row r="66" spans="1:12" s="47" customFormat="1" ht="63.75" customHeight="1" x14ac:dyDescent="0.25">
      <c r="A66" s="60">
        <v>78111502</v>
      </c>
      <c r="B66" s="27" t="s">
        <v>41</v>
      </c>
      <c r="C66" s="27" t="s">
        <v>105</v>
      </c>
      <c r="D66" s="28">
        <v>7</v>
      </c>
      <c r="E66" s="41" t="s">
        <v>99</v>
      </c>
      <c r="F66" s="28" t="s">
        <v>31</v>
      </c>
      <c r="G66" s="63">
        <v>4200000000</v>
      </c>
      <c r="H66" s="63">
        <v>4200000000</v>
      </c>
      <c r="I66" s="28" t="s">
        <v>52</v>
      </c>
      <c r="J66" s="28" t="s">
        <v>52</v>
      </c>
      <c r="K66" s="29" t="s">
        <v>32</v>
      </c>
      <c r="L66" s="51"/>
    </row>
    <row r="67" spans="1:12" s="47" customFormat="1" ht="63.75" customHeight="1" x14ac:dyDescent="0.25">
      <c r="A67" s="60">
        <v>78111502</v>
      </c>
      <c r="B67" s="27" t="s">
        <v>41</v>
      </c>
      <c r="C67" s="27" t="s">
        <v>64</v>
      </c>
      <c r="D67" s="28">
        <v>5</v>
      </c>
      <c r="E67" s="41" t="s">
        <v>89</v>
      </c>
      <c r="F67" s="28" t="s">
        <v>31</v>
      </c>
      <c r="G67" s="63">
        <v>1800000000</v>
      </c>
      <c r="H67" s="63">
        <v>1800000000</v>
      </c>
      <c r="I67" s="28" t="s">
        <v>52</v>
      </c>
      <c r="J67" s="28" t="s">
        <v>52</v>
      </c>
      <c r="K67" s="29" t="s">
        <v>32</v>
      </c>
      <c r="L67" s="51"/>
    </row>
    <row r="68" spans="1:12" s="47" customFormat="1" ht="63.75" customHeight="1" x14ac:dyDescent="0.25">
      <c r="A68" s="57">
        <v>80111500</v>
      </c>
      <c r="B68" s="27" t="s">
        <v>70</v>
      </c>
      <c r="C68" s="27" t="s">
        <v>53</v>
      </c>
      <c r="D68" s="28">
        <v>11</v>
      </c>
      <c r="E68" s="27" t="s">
        <v>63</v>
      </c>
      <c r="F68" s="28" t="s">
        <v>31</v>
      </c>
      <c r="G68" s="56">
        <v>200000000</v>
      </c>
      <c r="H68" s="56">
        <v>200000000</v>
      </c>
      <c r="I68" s="28" t="s">
        <v>52</v>
      </c>
      <c r="J68" s="28" t="s">
        <v>52</v>
      </c>
      <c r="K68" s="29" t="s">
        <v>32</v>
      </c>
      <c r="L68" s="51"/>
    </row>
    <row r="69" spans="1:12" s="47" customFormat="1" ht="63.75" customHeight="1" x14ac:dyDescent="0.25">
      <c r="A69" s="57">
        <v>80111500</v>
      </c>
      <c r="B69" s="44" t="s">
        <v>42</v>
      </c>
      <c r="C69" s="27" t="s">
        <v>53</v>
      </c>
      <c r="D69" s="28">
        <v>11</v>
      </c>
      <c r="E69" s="27" t="s">
        <v>63</v>
      </c>
      <c r="F69" s="28" t="s">
        <v>31</v>
      </c>
      <c r="G69" s="56">
        <v>200000000</v>
      </c>
      <c r="H69" s="56">
        <v>200000000</v>
      </c>
      <c r="I69" s="45" t="s">
        <v>52</v>
      </c>
      <c r="J69" s="45" t="s">
        <v>52</v>
      </c>
      <c r="K69" s="46" t="s">
        <v>32</v>
      </c>
      <c r="L69" s="51"/>
    </row>
    <row r="70" spans="1:12" s="47" customFormat="1" ht="63.75" customHeight="1" x14ac:dyDescent="0.25">
      <c r="A70" s="57">
        <v>80161500</v>
      </c>
      <c r="B70" s="44" t="s">
        <v>43</v>
      </c>
      <c r="C70" s="27" t="s">
        <v>53</v>
      </c>
      <c r="D70" s="28">
        <v>11</v>
      </c>
      <c r="E70" s="27" t="s">
        <v>63</v>
      </c>
      <c r="F70" s="45" t="s">
        <v>31</v>
      </c>
      <c r="G70" s="56">
        <v>300000000</v>
      </c>
      <c r="H70" s="56">
        <v>300000000</v>
      </c>
      <c r="I70" s="45" t="s">
        <v>52</v>
      </c>
      <c r="J70" s="45" t="s">
        <v>52</v>
      </c>
      <c r="K70" s="46" t="s">
        <v>32</v>
      </c>
      <c r="L70" s="51"/>
    </row>
    <row r="71" spans="1:12" s="47" customFormat="1" ht="63.75" customHeight="1" x14ac:dyDescent="0.25">
      <c r="A71" s="45">
        <v>84131601</v>
      </c>
      <c r="B71" s="44" t="s">
        <v>44</v>
      </c>
      <c r="C71" s="44" t="s">
        <v>53</v>
      </c>
      <c r="D71" s="45">
        <v>3.5</v>
      </c>
      <c r="E71" s="50" t="s">
        <v>84</v>
      </c>
      <c r="F71" s="28" t="s">
        <v>31</v>
      </c>
      <c r="G71" s="56">
        <v>136026505</v>
      </c>
      <c r="H71" s="56">
        <v>136026505</v>
      </c>
      <c r="I71" s="45" t="s">
        <v>52</v>
      </c>
      <c r="J71" s="45" t="s">
        <v>52</v>
      </c>
      <c r="K71" s="46" t="s">
        <v>32</v>
      </c>
      <c r="L71" s="51"/>
    </row>
    <row r="72" spans="1:12" s="47" customFormat="1" ht="63.75" customHeight="1" x14ac:dyDescent="0.25">
      <c r="A72" s="45">
        <v>84131601</v>
      </c>
      <c r="B72" s="44" t="s">
        <v>44</v>
      </c>
      <c r="C72" s="44" t="s">
        <v>54</v>
      </c>
      <c r="D72" s="45">
        <v>7.5</v>
      </c>
      <c r="E72" s="27" t="s">
        <v>69</v>
      </c>
      <c r="F72" s="28" t="s">
        <v>31</v>
      </c>
      <c r="G72" s="56">
        <v>1312153495</v>
      </c>
      <c r="H72" s="56">
        <v>1312153495</v>
      </c>
      <c r="I72" s="32" t="s">
        <v>52</v>
      </c>
      <c r="J72" s="32" t="s">
        <v>52</v>
      </c>
      <c r="K72" s="46" t="s">
        <v>32</v>
      </c>
      <c r="L72" s="51"/>
    </row>
    <row r="73" spans="1:12" ht="23.25" x14ac:dyDescent="0.25">
      <c r="A73" s="45"/>
      <c r="B73" s="30" t="s">
        <v>45</v>
      </c>
      <c r="C73" s="31"/>
      <c r="D73" s="32"/>
      <c r="E73" s="31"/>
      <c r="F73" s="32"/>
      <c r="G73" s="33"/>
      <c r="H73" s="33"/>
      <c r="I73" s="32"/>
      <c r="J73" s="32"/>
      <c r="K73" s="26"/>
    </row>
    <row r="74" spans="1:12" s="42" customFormat="1" ht="63.75" x14ac:dyDescent="0.25">
      <c r="A74" s="45">
        <v>81110000</v>
      </c>
      <c r="B74" s="34" t="s">
        <v>82</v>
      </c>
      <c r="C74" s="27" t="s">
        <v>53</v>
      </c>
      <c r="D74" s="28">
        <v>7</v>
      </c>
      <c r="E74" s="41" t="s">
        <v>84</v>
      </c>
      <c r="F74" s="28" t="s">
        <v>46</v>
      </c>
      <c r="G74" s="64">
        <v>4492125377</v>
      </c>
      <c r="H74" s="64">
        <v>4492125377</v>
      </c>
      <c r="I74" s="28" t="s">
        <v>52</v>
      </c>
      <c r="J74" s="28" t="s">
        <v>52</v>
      </c>
      <c r="K74" s="29" t="s">
        <v>32</v>
      </c>
    </row>
    <row r="75" spans="1:12" s="42" customFormat="1" ht="63.75" customHeight="1" x14ac:dyDescent="0.25">
      <c r="A75" s="45">
        <v>81110000</v>
      </c>
      <c r="B75" s="34" t="s">
        <v>82</v>
      </c>
      <c r="C75" s="27" t="s">
        <v>64</v>
      </c>
      <c r="D75" s="28">
        <v>5</v>
      </c>
      <c r="E75" s="27" t="s">
        <v>63</v>
      </c>
      <c r="F75" s="28" t="s">
        <v>46</v>
      </c>
      <c r="G75" s="64">
        <v>29307874623</v>
      </c>
      <c r="H75" s="64">
        <v>29307874623</v>
      </c>
      <c r="I75" s="28" t="s">
        <v>52</v>
      </c>
      <c r="J75" s="28" t="s">
        <v>52</v>
      </c>
      <c r="K75" s="29" t="s">
        <v>32</v>
      </c>
    </row>
    <row r="76" spans="1:12" s="42" customFormat="1" ht="63.75" x14ac:dyDescent="0.25">
      <c r="A76" s="28">
        <v>92121801</v>
      </c>
      <c r="B76" s="34" t="s">
        <v>81</v>
      </c>
      <c r="C76" s="27" t="s">
        <v>53</v>
      </c>
      <c r="D76" s="28">
        <v>11</v>
      </c>
      <c r="E76" s="27" t="s">
        <v>63</v>
      </c>
      <c r="F76" s="28" t="s">
        <v>46</v>
      </c>
      <c r="G76" s="64">
        <v>2000000000</v>
      </c>
      <c r="H76" s="64">
        <v>2000000000</v>
      </c>
      <c r="I76" s="28" t="s">
        <v>52</v>
      </c>
      <c r="J76" s="28" t="s">
        <v>52</v>
      </c>
      <c r="K76" s="29" t="s">
        <v>32</v>
      </c>
    </row>
    <row r="77" spans="1:12" x14ac:dyDescent="0.2">
      <c r="A77" s="58"/>
    </row>
    <row r="78" spans="1:12" ht="15.75" thickBot="1" x14ac:dyDescent="0.3">
      <c r="B78" s="9"/>
      <c r="C78" s="9"/>
      <c r="D78" s="8"/>
      <c r="E78" s="9"/>
      <c r="F78" s="9"/>
      <c r="G78" s="9"/>
      <c r="H78" s="10"/>
      <c r="I78" s="9"/>
      <c r="J78" s="9"/>
      <c r="K78" s="9"/>
    </row>
    <row r="79" spans="1:12" ht="39" thickBot="1" x14ac:dyDescent="0.3">
      <c r="A79" s="35" t="s">
        <v>47</v>
      </c>
      <c r="B79" s="37" t="s">
        <v>48</v>
      </c>
      <c r="C79" s="38" t="s">
        <v>28</v>
      </c>
      <c r="D79" s="8"/>
      <c r="E79" s="9"/>
      <c r="F79" s="9"/>
      <c r="G79" s="9"/>
      <c r="H79" s="10"/>
      <c r="I79" s="9"/>
      <c r="J79" s="9"/>
      <c r="K79" s="9"/>
    </row>
    <row r="80" spans="1:12" x14ac:dyDescent="0.25">
      <c r="A80" s="36" t="s">
        <v>19</v>
      </c>
      <c r="B80" s="25"/>
      <c r="C80" s="2"/>
      <c r="D80" s="8"/>
      <c r="E80" s="9"/>
      <c r="F80" s="9"/>
      <c r="G80" s="9"/>
      <c r="H80" s="10"/>
      <c r="I80" s="9"/>
      <c r="J80" s="9"/>
      <c r="K80" s="9"/>
    </row>
    <row r="81" spans="1:11" x14ac:dyDescent="0.25">
      <c r="A81" s="15"/>
      <c r="B81" s="25"/>
      <c r="C81" s="2"/>
      <c r="D81" s="8"/>
      <c r="E81" s="9"/>
      <c r="F81" s="9"/>
      <c r="G81" s="9"/>
      <c r="H81" s="10"/>
      <c r="I81" s="9"/>
      <c r="J81" s="9"/>
      <c r="K81" s="9"/>
    </row>
    <row r="82" spans="1:11" x14ac:dyDescent="0.25">
      <c r="A82" s="15"/>
      <c r="B82" s="25"/>
      <c r="C82" s="2"/>
      <c r="D82" s="8"/>
      <c r="E82" s="9"/>
      <c r="F82" s="9"/>
      <c r="G82" s="9"/>
      <c r="H82" s="10"/>
      <c r="I82" s="9"/>
      <c r="J82" s="9"/>
      <c r="K82" s="9"/>
    </row>
    <row r="83" spans="1:11" x14ac:dyDescent="0.25">
      <c r="A83" s="15"/>
      <c r="B83" s="25"/>
      <c r="C83" s="2"/>
      <c r="D83" s="8"/>
      <c r="E83" s="9"/>
      <c r="F83" s="9"/>
      <c r="G83" s="9"/>
      <c r="H83" s="10"/>
      <c r="I83" s="9"/>
      <c r="J83" s="9"/>
      <c r="K83" s="9"/>
    </row>
    <row r="84" spans="1:11" ht="15.75" thickBot="1" x14ac:dyDescent="0.3">
      <c r="A84" s="15"/>
      <c r="B84" s="39"/>
      <c r="C84" s="40"/>
      <c r="D84" s="8"/>
      <c r="E84" s="9"/>
      <c r="F84" s="9"/>
      <c r="G84" s="9"/>
      <c r="H84" s="10"/>
      <c r="I84" s="9"/>
      <c r="J84" s="9"/>
      <c r="K84" s="9"/>
    </row>
    <row r="85" spans="1:11" ht="15.75" thickBot="1" x14ac:dyDescent="0.3">
      <c r="A85" s="23"/>
    </row>
  </sheetData>
  <mergeCells count="10">
    <mergeCell ref="E8:H11"/>
    <mergeCell ref="E14:H18"/>
    <mergeCell ref="A1:C1"/>
    <mergeCell ref="B3:C5"/>
    <mergeCell ref="D3:J3"/>
    <mergeCell ref="K3:M3"/>
    <mergeCell ref="D4:J4"/>
    <mergeCell ref="K4:M4"/>
    <mergeCell ref="D5:J5"/>
    <mergeCell ref="K5:M5"/>
  </mergeCells>
  <hyperlinks>
    <hyperlink ref="B11" r:id="rId1"/>
  </hyperlinks>
  <pageMargins left="0.23622047244094491" right="0.23622047244094491" top="0.74803149606299213" bottom="0.74803149606299213" header="0.31496062992125984" footer="0.31496062992125984"/>
  <pageSetup scale="75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usr001</dc:creator>
  <cp:lastModifiedBy>Invitado Suministros</cp:lastModifiedBy>
  <cp:lastPrinted>2018-03-23T17:12:56Z</cp:lastPrinted>
  <dcterms:created xsi:type="dcterms:W3CDTF">2017-01-04T14:55:31Z</dcterms:created>
  <dcterms:modified xsi:type="dcterms:W3CDTF">2018-03-23T19:22:39Z</dcterms:modified>
</cp:coreProperties>
</file>