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4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ANA\SENADO 2020\ESTADOS FINANCEROS\2021\II TRIMESTRE\MAYO\"/>
    </mc:Choice>
  </mc:AlternateContent>
  <xr:revisionPtr revIDLastSave="0" documentId="8_{C74BF0D9-8E4F-450B-BCD1-08582A553C08}" xr6:coauthVersionLast="36" xr6:coauthVersionMax="36" xr10:uidLastSave="{00000000-0000-0000-0000-000000000000}"/>
  <bookViews>
    <workbookView xWindow="0" yWindow="0" windowWidth="20490" windowHeight="7245" tabRatio="857" activeTab="3" xr2:uid="{00000000-000D-0000-FFFF-FFFF00000000}"/>
  </bookViews>
  <sheets>
    <sheet name="Estado Situacion Financiera" sheetId="10" r:id="rId1"/>
    <sheet name="Estado de Resultados" sheetId="11" r:id="rId2"/>
    <sheet name="SYM-MAYO2021" sheetId="8" r:id="rId3"/>
    <sheet name="SYM-MAYO2020" sheetId="9" r:id="rId4"/>
  </sheets>
  <definedNames>
    <definedName name="_xlnm._FilterDatabase" localSheetId="3" hidden="1">'SYM-MAYO2020'!$A$9:$G$447</definedName>
    <definedName name="_xlnm._FilterDatabase" localSheetId="2" hidden="1">'SYM-MAYO2021'!$A$9:$G$489</definedName>
    <definedName name="_xlnm.Print_Area" localSheetId="1">'Estado de Resultados'!$B$2:$P$40</definedName>
    <definedName name="_xlnm.Print_Area" localSheetId="0">'Estado Situacion Financiera'!$B$2:$S$42</definedName>
  </definedNames>
  <calcPr calcId="191029"/>
</workbook>
</file>

<file path=xl/calcChain.xml><?xml version="1.0" encoding="utf-8"?>
<calcChain xmlns="http://schemas.openxmlformats.org/spreadsheetml/2006/main">
  <c r="M108" i="11" l="1"/>
  <c r="M29" i="11" s="1"/>
  <c r="M28" i="11" s="1"/>
  <c r="K128" i="11"/>
  <c r="O110" i="11"/>
  <c r="O109" i="11"/>
  <c r="K108" i="11"/>
  <c r="K29" i="11" s="1"/>
  <c r="M104" i="11"/>
  <c r="M103" i="11" s="1"/>
  <c r="K104" i="11"/>
  <c r="K103" i="11" s="1"/>
  <c r="O97" i="11"/>
  <c r="M96" i="11"/>
  <c r="K96" i="11"/>
  <c r="K20" i="11" s="1"/>
  <c r="O94" i="11"/>
  <c r="M93" i="11"/>
  <c r="K93" i="11"/>
  <c r="O93" i="11" s="1"/>
  <c r="O91" i="11"/>
  <c r="O90" i="11"/>
  <c r="O89" i="11"/>
  <c r="M88" i="11"/>
  <c r="M18" i="11" s="1"/>
  <c r="K88" i="11"/>
  <c r="O86" i="11"/>
  <c r="O85" i="11"/>
  <c r="O84" i="11"/>
  <c r="O83" i="11"/>
  <c r="O82" i="11"/>
  <c r="O81" i="11"/>
  <c r="O80" i="11"/>
  <c r="M79" i="11"/>
  <c r="K79" i="11"/>
  <c r="K17" i="11" s="1"/>
  <c r="O76" i="11"/>
  <c r="O75" i="11"/>
  <c r="M74" i="11"/>
  <c r="M13" i="11" s="1"/>
  <c r="K74" i="11"/>
  <c r="O72" i="11"/>
  <c r="M71" i="11"/>
  <c r="M12" i="11" s="1"/>
  <c r="K71" i="11"/>
  <c r="K12" i="11" s="1"/>
  <c r="O69" i="11"/>
  <c r="M68" i="11"/>
  <c r="M11" i="11" s="1"/>
  <c r="K68" i="11"/>
  <c r="K11" i="11" s="1"/>
  <c r="M65" i="11"/>
  <c r="K65" i="11"/>
  <c r="G61" i="11"/>
  <c r="M20" i="11"/>
  <c r="M19" i="11"/>
  <c r="G5" i="11"/>
  <c r="G125" i="10"/>
  <c r="I113" i="10"/>
  <c r="R112" i="10"/>
  <c r="I112" i="10"/>
  <c r="R111" i="10"/>
  <c r="G111" i="10"/>
  <c r="E111" i="10"/>
  <c r="I111" i="10" s="1"/>
  <c r="P110" i="10"/>
  <c r="N110" i="10"/>
  <c r="I110" i="10"/>
  <c r="R109" i="10"/>
  <c r="I109" i="10"/>
  <c r="R108" i="10"/>
  <c r="I108" i="10"/>
  <c r="P107" i="10"/>
  <c r="N107" i="10"/>
  <c r="N29" i="10" s="1"/>
  <c r="G107" i="10"/>
  <c r="E107" i="10"/>
  <c r="R106" i="10"/>
  <c r="I106" i="10"/>
  <c r="P105" i="10"/>
  <c r="N105" i="10"/>
  <c r="G105" i="10"/>
  <c r="G28" i="10" s="1"/>
  <c r="E105" i="10"/>
  <c r="E28" i="10" s="1"/>
  <c r="I96" i="10"/>
  <c r="I95" i="10"/>
  <c r="G95" i="10"/>
  <c r="E95" i="10"/>
  <c r="I93" i="10" s="1"/>
  <c r="I94" i="10"/>
  <c r="I91" i="10"/>
  <c r="R90" i="10"/>
  <c r="I90" i="10"/>
  <c r="I89" i="10"/>
  <c r="R88" i="10"/>
  <c r="I88" i="10"/>
  <c r="R87" i="10"/>
  <c r="I87" i="10"/>
  <c r="I86" i="10"/>
  <c r="I85" i="10"/>
  <c r="I84" i="10"/>
  <c r="I83" i="10"/>
  <c r="P82" i="10"/>
  <c r="N82" i="10"/>
  <c r="N18" i="10" s="1"/>
  <c r="I82" i="10"/>
  <c r="R80" i="10"/>
  <c r="P80" i="10"/>
  <c r="N80" i="10"/>
  <c r="I80" i="10"/>
  <c r="R79" i="10"/>
  <c r="P79" i="10"/>
  <c r="N79" i="10"/>
  <c r="I79" i="10"/>
  <c r="G79" i="10"/>
  <c r="G19" i="10" s="1"/>
  <c r="E79" i="10"/>
  <c r="E19" i="10" s="1"/>
  <c r="I78" i="10"/>
  <c r="G77" i="10"/>
  <c r="E77" i="10"/>
  <c r="E18" i="10" s="1"/>
  <c r="R74" i="10"/>
  <c r="P74" i="10"/>
  <c r="P14" i="10" s="1"/>
  <c r="N74" i="10"/>
  <c r="R73" i="10"/>
  <c r="I73" i="10"/>
  <c r="I72" i="10"/>
  <c r="G70" i="10"/>
  <c r="E70" i="10"/>
  <c r="R69" i="10"/>
  <c r="I69" i="10"/>
  <c r="R68" i="10"/>
  <c r="I68" i="10"/>
  <c r="R67" i="10"/>
  <c r="I67" i="10"/>
  <c r="R66" i="10"/>
  <c r="G66" i="10"/>
  <c r="G13" i="10" s="1"/>
  <c r="E66" i="10"/>
  <c r="R65" i="10"/>
  <c r="P65" i="10"/>
  <c r="P61" i="10" s="1"/>
  <c r="P86" i="10" s="1"/>
  <c r="N65" i="10"/>
  <c r="R64" i="10"/>
  <c r="I64" i="10"/>
  <c r="I63" i="10"/>
  <c r="P62" i="10"/>
  <c r="P12" i="10" s="1"/>
  <c r="N62" i="10"/>
  <c r="N12" i="10" s="1"/>
  <c r="G62" i="10"/>
  <c r="E62" i="10"/>
  <c r="G58" i="10"/>
  <c r="P58" i="10" s="1"/>
  <c r="E58" i="10"/>
  <c r="N58" i="10" s="1"/>
  <c r="E54" i="10"/>
  <c r="E52" i="10"/>
  <c r="N30" i="10"/>
  <c r="G30" i="10"/>
  <c r="G29" i="10"/>
  <c r="E29" i="10"/>
  <c r="P28" i="10"/>
  <c r="G20" i="10"/>
  <c r="P18" i="10"/>
  <c r="G18" i="10"/>
  <c r="N17" i="10"/>
  <c r="N14" i="10"/>
  <c r="P13" i="10"/>
  <c r="P8" i="10"/>
  <c r="N8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10" i="8"/>
  <c r="G27" i="10" l="1"/>
  <c r="R107" i="10"/>
  <c r="R63" i="10"/>
  <c r="I70" i="10"/>
  <c r="E14" i="10"/>
  <c r="I14" i="10" s="1"/>
  <c r="R110" i="10"/>
  <c r="K78" i="11"/>
  <c r="K18" i="11"/>
  <c r="K26" i="11"/>
  <c r="K25" i="11" s="1"/>
  <c r="O12" i="11"/>
  <c r="O11" i="11"/>
  <c r="K67" i="11"/>
  <c r="O71" i="11"/>
  <c r="K13" i="11"/>
  <c r="K10" i="11" s="1"/>
  <c r="K19" i="11"/>
  <c r="O18" i="11"/>
  <c r="O96" i="11"/>
  <c r="N16" i="10"/>
  <c r="R16" i="10"/>
  <c r="R78" i="10"/>
  <c r="E20" i="10"/>
  <c r="E16" i="10" s="1"/>
  <c r="I77" i="10"/>
  <c r="E76" i="10"/>
  <c r="P29" i="10"/>
  <c r="R105" i="10"/>
  <c r="I28" i="10"/>
  <c r="I29" i="10"/>
  <c r="E30" i="10"/>
  <c r="P30" i="10"/>
  <c r="N103" i="10"/>
  <c r="P103" i="10"/>
  <c r="I107" i="10"/>
  <c r="N13" i="10"/>
  <c r="R12" i="10" s="1"/>
  <c r="N28" i="10"/>
  <c r="E103" i="10"/>
  <c r="I103" i="10" s="1"/>
  <c r="R29" i="10"/>
  <c r="N61" i="10"/>
  <c r="R61" i="10" s="1"/>
  <c r="I18" i="10"/>
  <c r="O88" i="11"/>
  <c r="O74" i="11"/>
  <c r="O68" i="11"/>
  <c r="K113" i="11"/>
  <c r="O29" i="11"/>
  <c r="M113" i="11"/>
  <c r="O108" i="11"/>
  <c r="M26" i="11"/>
  <c r="M25" i="11" s="1"/>
  <c r="M31" i="11" s="1"/>
  <c r="O20" i="11"/>
  <c r="M78" i="11"/>
  <c r="M17" i="11"/>
  <c r="M16" i="11" s="1"/>
  <c r="O79" i="11"/>
  <c r="M10" i="11"/>
  <c r="M67" i="11"/>
  <c r="R77" i="10"/>
  <c r="P16" i="10"/>
  <c r="R72" i="10"/>
  <c r="R13" i="10"/>
  <c r="P11" i="10"/>
  <c r="G16" i="10"/>
  <c r="G76" i="10"/>
  <c r="I62" i="10"/>
  <c r="G61" i="10"/>
  <c r="I66" i="10"/>
  <c r="G12" i="10"/>
  <c r="G11" i="10" s="1"/>
  <c r="E13" i="10"/>
  <c r="I13" i="10" s="1"/>
  <c r="E12" i="10"/>
  <c r="K28" i="11"/>
  <c r="O28" i="11" s="1"/>
  <c r="I105" i="10"/>
  <c r="O19" i="11"/>
  <c r="E61" i="10"/>
  <c r="R15" i="10"/>
  <c r="G24" i="10" l="1"/>
  <c r="P27" i="10"/>
  <c r="I16" i="10"/>
  <c r="I19" i="10"/>
  <c r="K16" i="11"/>
  <c r="O16" i="11" s="1"/>
  <c r="O78" i="11"/>
  <c r="K100" i="11"/>
  <c r="K116" i="11" s="1"/>
  <c r="N93" i="10" s="1"/>
  <c r="O10" i="11"/>
  <c r="M100" i="11"/>
  <c r="M116" i="11" s="1"/>
  <c r="P93" i="10" s="1"/>
  <c r="P90" i="10" s="1"/>
  <c r="P87" i="10" s="1"/>
  <c r="P100" i="10" s="1"/>
  <c r="O13" i="11"/>
  <c r="N86" i="10"/>
  <c r="R82" i="10" s="1"/>
  <c r="I76" i="10"/>
  <c r="R103" i="10"/>
  <c r="I30" i="10"/>
  <c r="I27" i="10" s="1"/>
  <c r="E27" i="10"/>
  <c r="N11" i="10"/>
  <c r="N20" i="10" s="1"/>
  <c r="G100" i="10"/>
  <c r="R28" i="10"/>
  <c r="N27" i="10"/>
  <c r="R30" i="10"/>
  <c r="M22" i="11"/>
  <c r="M34" i="11" s="1"/>
  <c r="O17" i="11"/>
  <c r="O67" i="11"/>
  <c r="P20" i="10"/>
  <c r="I12" i="10"/>
  <c r="I61" i="10"/>
  <c r="E11" i="10"/>
  <c r="I11" i="10" s="1"/>
  <c r="K31" i="11"/>
  <c r="E100" i="10"/>
  <c r="I100" i="10" s="1"/>
  <c r="K22" i="11" l="1"/>
  <c r="O22" i="11" s="1"/>
  <c r="K34" i="11"/>
  <c r="O34" i="11" s="1"/>
  <c r="O100" i="11"/>
  <c r="R27" i="10"/>
  <c r="R18" i="10"/>
  <c r="R11" i="10"/>
  <c r="P23" i="10"/>
  <c r="P22" i="10" s="1"/>
  <c r="P25" i="10" s="1"/>
  <c r="O116" i="11"/>
  <c r="E24" i="10"/>
  <c r="R89" i="10"/>
  <c r="N90" i="10"/>
  <c r="I24" i="10" l="1"/>
  <c r="R86" i="10"/>
  <c r="N87" i="10"/>
  <c r="N23" i="10"/>
  <c r="R22" i="10" l="1"/>
  <c r="N22" i="10"/>
  <c r="R85" i="10"/>
  <c r="N100" i="10"/>
  <c r="R100" i="10" l="1"/>
  <c r="R21" i="10"/>
  <c r="N25" i="10"/>
  <c r="R24" i="10" l="1"/>
</calcChain>
</file>

<file path=xl/sharedStrings.xml><?xml version="1.0" encoding="utf-8"?>
<sst xmlns="http://schemas.openxmlformats.org/spreadsheetml/2006/main" count="2152" uniqueCount="982">
  <si>
    <t>014000000</t>
  </si>
  <si>
    <t>Cuenta corriente</t>
  </si>
  <si>
    <t>Urbanos</t>
  </si>
  <si>
    <t>Muebles y enseres</t>
  </si>
  <si>
    <t>Equipo y máquina de oficina</t>
  </si>
  <si>
    <t>Equipo de comunicación</t>
  </si>
  <si>
    <t>Equipo de computación</t>
  </si>
  <si>
    <t>Plantas de generación</t>
  </si>
  <si>
    <t>Herramientas y accesorios</t>
  </si>
  <si>
    <t>Equipo de centros de control</t>
  </si>
  <si>
    <t>Terrestre</t>
  </si>
  <si>
    <t>Edificios y casas</t>
  </si>
  <si>
    <t>Redes, líneas y cables de propiedad de terceros</t>
  </si>
  <si>
    <t>Equipo de servicio ambulatorio</t>
  </si>
  <si>
    <t>Muebles, enseres y equipo de oficina de propiedad de terceros</t>
  </si>
  <si>
    <t>Satélites y antenas</t>
  </si>
  <si>
    <t>De elevación</t>
  </si>
  <si>
    <t>Equipo de restaurante y cafetería</t>
  </si>
  <si>
    <t>Equipos de comedor, cocina, despensa y hotelería de propiedad de terceros</t>
  </si>
  <si>
    <t>Obras de arte</t>
  </si>
  <si>
    <t>Muebles, enseres y equipo de oficina - muebles y enseres</t>
  </si>
  <si>
    <t>Muebles, enseres y equipo de oficina - equipo y máquina de oficina</t>
  </si>
  <si>
    <t>Equipos de comunicación y computación - equipo de comunicación</t>
  </si>
  <si>
    <t>Equipos de comunicación y computación - equipo de computación</t>
  </si>
  <si>
    <t>Plantas, ductos y túneles - plantas de generación</t>
  </si>
  <si>
    <t>Maquinaria y equipo - herramientas y accesorios</t>
  </si>
  <si>
    <t>Maquinaria y equipo - equipo de centros de control</t>
  </si>
  <si>
    <t>Equipo de transporte, tracción y elevación - terrestre</t>
  </si>
  <si>
    <t>Licencias</t>
  </si>
  <si>
    <t>Administrativas</t>
  </si>
  <si>
    <t>Bonificaciones</t>
  </si>
  <si>
    <t>Aportes a cajas de compensación familiar</t>
  </si>
  <si>
    <t>Aportes a seguridad social en salud - empleador</t>
  </si>
  <si>
    <t>Aportes a fondos pensionales - empleador</t>
  </si>
  <si>
    <t>Aportes a riesgos laborales</t>
  </si>
  <si>
    <t>Otras primas</t>
  </si>
  <si>
    <t>Bonificación especial de recreación</t>
  </si>
  <si>
    <t>Prima de navidad</t>
  </si>
  <si>
    <t>Prima de servicios</t>
  </si>
  <si>
    <t>Prima de vacaciones</t>
  </si>
  <si>
    <t>Vacaciones</t>
  </si>
  <si>
    <t>Nómina por pagar</t>
  </si>
  <si>
    <t>Servicios</t>
  </si>
  <si>
    <t>Aportes al sena</t>
  </si>
  <si>
    <t>Aportes al icbf</t>
  </si>
  <si>
    <t>Aportes a la esap</t>
  </si>
  <si>
    <t>Aportes a escuelas industriales e institutos técnicos</t>
  </si>
  <si>
    <t>Cheques no cobrados o por reclamar</t>
  </si>
  <si>
    <t>Retenido</t>
  </si>
  <si>
    <t>Retenido - a responsables del regimen común</t>
  </si>
  <si>
    <t>Libranzas</t>
  </si>
  <si>
    <t>Aportes a seguridad social en salud</t>
  </si>
  <si>
    <t>Aportes a fondos pensionales</t>
  </si>
  <si>
    <t>Retencion estampilla pro unal y otras universidades estatales</t>
  </si>
  <si>
    <t>Otras transferencias</t>
  </si>
  <si>
    <t>Proyectos de inversión</t>
  </si>
  <si>
    <t>Préstamos del gobierno general - capital</t>
  </si>
  <si>
    <t>Capital fiscal nación</t>
  </si>
  <si>
    <t>Ajuste de valores al mil</t>
  </si>
  <si>
    <t>Indemnizaciones</t>
  </si>
  <si>
    <t>Recuperaciones-provisiones- ajuste vigencia anterior</t>
  </si>
  <si>
    <t>Recuperaciones</t>
  </si>
  <si>
    <t>Arrendamientos operativos</t>
  </si>
  <si>
    <t>Cruce de cuentas</t>
  </si>
  <si>
    <t>Inversión</t>
  </si>
  <si>
    <t>Funcionamiento</t>
  </si>
  <si>
    <t>Donaciones</t>
  </si>
  <si>
    <t>Pérdida por baja en cuentas de activos no financieros</t>
  </si>
  <si>
    <t>Equipos de comunicación y computación</t>
  </si>
  <si>
    <t>Muebles, enseres y equipo de oficina</t>
  </si>
  <si>
    <t>Otras operaciones sin flujo de efectivo</t>
  </si>
  <si>
    <t>Recaudos</t>
  </si>
  <si>
    <t>Subvención por programas con el sector no* financiero bajo control extranjero</t>
  </si>
  <si>
    <t>Equipos de transporte, tracción y elevación</t>
  </si>
  <si>
    <t>Maquinaria y equipo</t>
  </si>
  <si>
    <t>Plantas, ductos y túneles</t>
  </si>
  <si>
    <t>Impuesto predial unificado</t>
  </si>
  <si>
    <t>Honorarios</t>
  </si>
  <si>
    <t>Intangibles</t>
  </si>
  <si>
    <t>Servicios de aseo, cafetería, restaurante y lavandería</t>
  </si>
  <si>
    <t>Seguros generales</t>
  </si>
  <si>
    <t>Comunicaciones y transporte</t>
  </si>
  <si>
    <t>Viáticos y gastos de viaje</t>
  </si>
  <si>
    <t>Arrendamiento operativo</t>
  </si>
  <si>
    <t>Servicios públicos</t>
  </si>
  <si>
    <t>Mantenimiento</t>
  </si>
  <si>
    <t>Materiales y suministros</t>
  </si>
  <si>
    <t>Vigilancia y seguridad</t>
  </si>
  <si>
    <t>Prima mensual</t>
  </si>
  <si>
    <t>Prima especial de servicios</t>
  </si>
  <si>
    <t>Prima de gestión</t>
  </si>
  <si>
    <t>Cotizaciones a entidades administradoras del régimen de ahorro individual</t>
  </si>
  <si>
    <t>Cotizaciones a entidades administradoras del régimen de prima media</t>
  </si>
  <si>
    <t>Cotizaciones a riesgos laborales</t>
  </si>
  <si>
    <t>Cotizaciones a seguridad social en salud</t>
  </si>
  <si>
    <t>BENEFICIOS A LOS EMPLEADOS A LARGO PLAZO</t>
  </si>
  <si>
    <t>Bonificaciones - quinquenios</t>
  </si>
  <si>
    <t>Bonificación por servicios prestados</t>
  </si>
  <si>
    <t>Bonificaciones - corto plazo</t>
  </si>
  <si>
    <t>Prima técnica</t>
  </si>
  <si>
    <t>Gastos de representación</t>
  </si>
  <si>
    <t>Horas extras y festivos</t>
  </si>
  <si>
    <t>Responsabilidades en proceso</t>
  </si>
  <si>
    <t>Bienes entregados a terceros</t>
  </si>
  <si>
    <t>Litigios y mecanismos alternativos de solución de conflictos</t>
  </si>
  <si>
    <t>Propiedades, planta y equipo</t>
  </si>
  <si>
    <t>Otras cuentas acreedoras de control</t>
  </si>
  <si>
    <t>Recursos administrados en nombre de terceros</t>
  </si>
  <si>
    <t>Bienes</t>
  </si>
  <si>
    <t>Administrativos</t>
  </si>
  <si>
    <t>9.9.15.90.090</t>
  </si>
  <si>
    <t>Otras cuentas acreedoras de control por el contra</t>
  </si>
  <si>
    <t>9.9.15.90</t>
  </si>
  <si>
    <t>9.9.15.10.001</t>
  </si>
  <si>
    <t>9.9.15.10</t>
  </si>
  <si>
    <t>ACREEDORAS DE CONTROL POR CONTRA (DB)</t>
  </si>
  <si>
    <t>9.9.15</t>
  </si>
  <si>
    <t>9.9.05.05.001</t>
  </si>
  <si>
    <t>9.9.05.05</t>
  </si>
  <si>
    <t>PASIVOS CONTINGENTES POR CONTRA (DB)</t>
  </si>
  <si>
    <t>9.9.05</t>
  </si>
  <si>
    <t>ACREEDORAS POR CONTRA (DB)</t>
  </si>
  <si>
    <t>9.9</t>
  </si>
  <si>
    <t>9.3.90.90.001</t>
  </si>
  <si>
    <t>9.3.90.90</t>
  </si>
  <si>
    <t>OTRAS CUENTAS ACREEDORAS DE CONTROL</t>
  </si>
  <si>
    <t>9.3.90</t>
  </si>
  <si>
    <t>9.3.08.06.001</t>
  </si>
  <si>
    <t>9.3.08.06</t>
  </si>
  <si>
    <t>RECURSOS ADMINISTRADOS EN NOMBRE DE TERCEROS</t>
  </si>
  <si>
    <t>9.3.08</t>
  </si>
  <si>
    <t>ACREEDORAS DE CONTROL</t>
  </si>
  <si>
    <t>9.3</t>
  </si>
  <si>
    <t>9.1.20.04.001</t>
  </si>
  <si>
    <t>9.1.20.04</t>
  </si>
  <si>
    <t>LITIGIOS Y MECANISMOS ALTERNATIVOS DE SOLUCIÓN DE CONFLICTOS</t>
  </si>
  <si>
    <t>9.1.20</t>
  </si>
  <si>
    <t>PASIVOS CONTINGENTES</t>
  </si>
  <si>
    <t>9.1</t>
  </si>
  <si>
    <t>CUENTAS DE ORDEN ACREEDORAS</t>
  </si>
  <si>
    <t>9</t>
  </si>
  <si>
    <t>8.9.15.21.001</t>
  </si>
  <si>
    <t>8.9.15.21</t>
  </si>
  <si>
    <t>8.9.15.18.001</t>
  </si>
  <si>
    <t>8.9.15.18</t>
  </si>
  <si>
    <t>Bienes y derechos retirados</t>
  </si>
  <si>
    <t>8.9.15.06.001</t>
  </si>
  <si>
    <t>8.9.15.06</t>
  </si>
  <si>
    <t>DEUDORAS DE CONTROL POR CONTRA (CR)</t>
  </si>
  <si>
    <t>8.9.15</t>
  </si>
  <si>
    <t>8.9.05.06.001</t>
  </si>
  <si>
    <t>8.9.05.06</t>
  </si>
  <si>
    <t>ACTIVOS CONTINGENTES POR CONTRA (CR)</t>
  </si>
  <si>
    <t>8.9.05</t>
  </si>
  <si>
    <t>DEUDORAS POR CONTRA (CR)</t>
  </si>
  <si>
    <t>8.9</t>
  </si>
  <si>
    <t>Internas</t>
  </si>
  <si>
    <t>8.3.61.01.001</t>
  </si>
  <si>
    <t>8.3.61.01</t>
  </si>
  <si>
    <t>RESPONSABILIDADES EN PROCESO</t>
  </si>
  <si>
    <t>8.3.61</t>
  </si>
  <si>
    <t>8.3.47.04.001</t>
  </si>
  <si>
    <t>8.3.47.04</t>
  </si>
  <si>
    <t>BIENES ENTREGADOS A TERCEROS</t>
  </si>
  <si>
    <t>8.3.47</t>
  </si>
  <si>
    <t>8.3.15.10.001</t>
  </si>
  <si>
    <t>8.3.15.10</t>
  </si>
  <si>
    <t>BIENES Y DERECHOS RETIRADOS</t>
  </si>
  <si>
    <t>8.3.15</t>
  </si>
  <si>
    <t>DEUDORAS DE CONTROL</t>
  </si>
  <si>
    <t>8.3</t>
  </si>
  <si>
    <t>8.1.20.04.001</t>
  </si>
  <si>
    <t>8.1.20.04</t>
  </si>
  <si>
    <t>8.1.20</t>
  </si>
  <si>
    <t>ACTIVOS CONTINGENTES</t>
  </si>
  <si>
    <t>8.1</t>
  </si>
  <si>
    <t>CUENTAS DE ORDEN DEUDORAS</t>
  </si>
  <si>
    <t>8</t>
  </si>
  <si>
    <t>5.8.90.90.002</t>
  </si>
  <si>
    <t>Otros gastos diversos</t>
  </si>
  <si>
    <t>5.8.90.90</t>
  </si>
  <si>
    <t>5.8.90.19.021</t>
  </si>
  <si>
    <t>5.8.90.19.016</t>
  </si>
  <si>
    <t>5.8.90.19.015</t>
  </si>
  <si>
    <t>5.8.90.19</t>
  </si>
  <si>
    <t>GASTOS DIVERSOS</t>
  </si>
  <si>
    <t>5.8.90</t>
  </si>
  <si>
    <t>OTROS GASTOS</t>
  </si>
  <si>
    <t>5.8</t>
  </si>
  <si>
    <t>5.7.22.90</t>
  </si>
  <si>
    <t>OPERACIONES SIN FLUJO DE EFECTIVO</t>
  </si>
  <si>
    <t>5.7.22</t>
  </si>
  <si>
    <t>5.7.20.80</t>
  </si>
  <si>
    <t>OPERACIONES DE ENLACE</t>
  </si>
  <si>
    <t>5.7.20</t>
  </si>
  <si>
    <t>OPERACIONES INTERISTITUCIONALES</t>
  </si>
  <si>
    <t>5.7</t>
  </si>
  <si>
    <t>5.4.24.09.001</t>
  </si>
  <si>
    <t>5.4.24.09</t>
  </si>
  <si>
    <t>SUBVENCIONES</t>
  </si>
  <si>
    <t>5.4.24</t>
  </si>
  <si>
    <t>TRANSFERENCIAS Y SUBVENCIONES</t>
  </si>
  <si>
    <t>5.4</t>
  </si>
  <si>
    <t>5.3.68.03.001</t>
  </si>
  <si>
    <t>5.3.68.03</t>
  </si>
  <si>
    <t>PROVISIÓN LITIGIOS Y DEMANDAS</t>
  </si>
  <si>
    <t>5.3.68</t>
  </si>
  <si>
    <t>5.3.66.05.001</t>
  </si>
  <si>
    <t>5.3.66.05</t>
  </si>
  <si>
    <t>AMORTIZACIÓN DE ACTIVOS INTANGIBLES</t>
  </si>
  <si>
    <t>5.3.66</t>
  </si>
  <si>
    <t>5.3.60.15.010</t>
  </si>
  <si>
    <t>5.3.60.15.009</t>
  </si>
  <si>
    <t>5.3.60.15.008</t>
  </si>
  <si>
    <t>5.3.60.15.006</t>
  </si>
  <si>
    <t>5.3.60.15.004</t>
  </si>
  <si>
    <t>Propiedades, planta y equipo no explotados</t>
  </si>
  <si>
    <t>5.3.60.15</t>
  </si>
  <si>
    <t>5.3.60.13.004</t>
  </si>
  <si>
    <t>5.3.60.13.003</t>
  </si>
  <si>
    <t>Bienes muebles en bodega</t>
  </si>
  <si>
    <t>5.3.60.13</t>
  </si>
  <si>
    <t>5.3.60.12.001</t>
  </si>
  <si>
    <t>Bienes de arte y cultura</t>
  </si>
  <si>
    <t>5.3.60.12</t>
  </si>
  <si>
    <t>5.3.60.09.006</t>
  </si>
  <si>
    <t>5.3.60.09.002</t>
  </si>
  <si>
    <t>Equipos de comedor, cocina, despensa y hotelería</t>
  </si>
  <si>
    <t>5.3.60.09</t>
  </si>
  <si>
    <t>5.3.60.08.006</t>
  </si>
  <si>
    <t>5.3.60.08.002</t>
  </si>
  <si>
    <t>5.3.60.08</t>
  </si>
  <si>
    <t>5.3.60.07.003</t>
  </si>
  <si>
    <t>5.3.60.07.002</t>
  </si>
  <si>
    <t>5.3.60.07.001</t>
  </si>
  <si>
    <t>5.3.60.07</t>
  </si>
  <si>
    <t>5.3.60.06.004</t>
  </si>
  <si>
    <t>5.3.60.06.002</t>
  </si>
  <si>
    <t>5.3.60.06.001</t>
  </si>
  <si>
    <t>5.3.60.06</t>
  </si>
  <si>
    <t>5.3.60.05.008</t>
  </si>
  <si>
    <t>Equipo médico y científico</t>
  </si>
  <si>
    <t>5.3.60.05</t>
  </si>
  <si>
    <t>5.3.60.04.011</t>
  </si>
  <si>
    <t>5.3.60.04.009</t>
  </si>
  <si>
    <t>5.3.60.04</t>
  </si>
  <si>
    <t>5.3.60.03.010</t>
  </si>
  <si>
    <t>Redes, líneas y cables</t>
  </si>
  <si>
    <t>5.3.60.03</t>
  </si>
  <si>
    <t>5.3.60.02.001</t>
  </si>
  <si>
    <t>5.3.60.02</t>
  </si>
  <si>
    <t>5.3.60.01.001</t>
  </si>
  <si>
    <t>Edificaciones</t>
  </si>
  <si>
    <t>5.3.60.01</t>
  </si>
  <si>
    <t>DEPRECIACIÓN DE PROPIEDADES, PLANTA Y EQUIPO</t>
  </si>
  <si>
    <t>5.3.60</t>
  </si>
  <si>
    <t>DETERIORO, DEPRECIACIONES, AMORTIZACIONES Y PROVISIONES</t>
  </si>
  <si>
    <t>5.3</t>
  </si>
  <si>
    <t>5.1.20.01.001</t>
  </si>
  <si>
    <t>5.1.20.01</t>
  </si>
  <si>
    <t>IMPUESTOS, CONTRIBUCIONES Y TASAS</t>
  </si>
  <si>
    <t>5.1.20</t>
  </si>
  <si>
    <t>5.1.11.80.001</t>
  </si>
  <si>
    <t>5.1.11.80</t>
  </si>
  <si>
    <t>5.1.11.79.001</t>
  </si>
  <si>
    <t>5.1.11.79</t>
  </si>
  <si>
    <t>5.1.11.65.001</t>
  </si>
  <si>
    <t>5.1.11.65</t>
  </si>
  <si>
    <t>5.1.11.49.001</t>
  </si>
  <si>
    <t>5.1.11.49</t>
  </si>
  <si>
    <t>5.1.11.25.001</t>
  </si>
  <si>
    <t>5.1.11.25</t>
  </si>
  <si>
    <t>5.1.11.23.001</t>
  </si>
  <si>
    <t>5.1.11.23</t>
  </si>
  <si>
    <t>5.1.11.19.001</t>
  </si>
  <si>
    <t>5.1.11.19</t>
  </si>
  <si>
    <t>5.1.11.18.001</t>
  </si>
  <si>
    <t>5.1.11.18</t>
  </si>
  <si>
    <t>5.1.11.17.001</t>
  </si>
  <si>
    <t>5.1.11.17</t>
  </si>
  <si>
    <t>5.1.11.15.001</t>
  </si>
  <si>
    <t>5.1.11.15</t>
  </si>
  <si>
    <t>5.1.11.14.001</t>
  </si>
  <si>
    <t>5.1.11.14</t>
  </si>
  <si>
    <t>5.1.11.13.001</t>
  </si>
  <si>
    <t>5.1.11.13</t>
  </si>
  <si>
    <t>GENERALES</t>
  </si>
  <si>
    <t>5.1.11</t>
  </si>
  <si>
    <t>5.1.07.90.011</t>
  </si>
  <si>
    <t>5.1.07.90.010</t>
  </si>
  <si>
    <t>5.1.07.90.008</t>
  </si>
  <si>
    <t>5.1.07.90.001</t>
  </si>
  <si>
    <t>5.1.07.90</t>
  </si>
  <si>
    <t>5.1.07.07.001</t>
  </si>
  <si>
    <t>5.1.07.07</t>
  </si>
  <si>
    <t>5.1.07.06.001</t>
  </si>
  <si>
    <t>5.1.07.06</t>
  </si>
  <si>
    <t>5.1.07.05.001</t>
  </si>
  <si>
    <t>5.1.07.05</t>
  </si>
  <si>
    <t>5.1.07.04.001</t>
  </si>
  <si>
    <t>5.1.07.04</t>
  </si>
  <si>
    <t>Cesantías</t>
  </si>
  <si>
    <t>5.1.07.02.001</t>
  </si>
  <si>
    <t>5.1.07.02</t>
  </si>
  <si>
    <t>5.1.07.01.001</t>
  </si>
  <si>
    <t>5.1.07.01</t>
  </si>
  <si>
    <t>PRESTACIONES SOCIALES</t>
  </si>
  <si>
    <t>5.1.07</t>
  </si>
  <si>
    <t>5.1.04.04.001</t>
  </si>
  <si>
    <t>5.1.04.04</t>
  </si>
  <si>
    <t>5.1.04.03.001</t>
  </si>
  <si>
    <t>5.1.04.03</t>
  </si>
  <si>
    <t>5.1.04.02.001</t>
  </si>
  <si>
    <t>5.1.04.02</t>
  </si>
  <si>
    <t>5.1.04.01.001</t>
  </si>
  <si>
    <t>5.1.04.01</t>
  </si>
  <si>
    <t>APORTES SOBRE LA NÓMINA</t>
  </si>
  <si>
    <t>5.1.04</t>
  </si>
  <si>
    <t>5.1.03.07.001</t>
  </si>
  <si>
    <t>5.1.03.07</t>
  </si>
  <si>
    <t>5.1.03.06.001</t>
  </si>
  <si>
    <t>5.1.03.06</t>
  </si>
  <si>
    <t>5.1.03.05.001</t>
  </si>
  <si>
    <t>5.1.03.05</t>
  </si>
  <si>
    <t>5.1.03.03.001</t>
  </si>
  <si>
    <t>5.1.03.03</t>
  </si>
  <si>
    <t>5.1.03.02.001</t>
  </si>
  <si>
    <t>5.1.03.02</t>
  </si>
  <si>
    <t>CONTRIBUCIONES EFECTIVAS</t>
  </si>
  <si>
    <t>5.1.03</t>
  </si>
  <si>
    <t>5.1.01.19.018</t>
  </si>
  <si>
    <t>5.1.01.19.003</t>
  </si>
  <si>
    <t>5.1.01.19.001</t>
  </si>
  <si>
    <t>5.1.01.19</t>
  </si>
  <si>
    <t>5.1.01.10.001</t>
  </si>
  <si>
    <t>5.1.01.10</t>
  </si>
  <si>
    <t>5.1.01.05.001</t>
  </si>
  <si>
    <t>5.1.01.05</t>
  </si>
  <si>
    <t>5.1.01.03.001</t>
  </si>
  <si>
    <t>5.1.01.03</t>
  </si>
  <si>
    <t>Sueldos</t>
  </si>
  <si>
    <t>5.1.01.01.001</t>
  </si>
  <si>
    <t>5.1.01.01</t>
  </si>
  <si>
    <t>SUELDOS Y SALARIOS</t>
  </si>
  <si>
    <t>5.1.01</t>
  </si>
  <si>
    <t>DE ADMINISTRACIÓN Y OPERACIÓN</t>
  </si>
  <si>
    <t>5.1</t>
  </si>
  <si>
    <t>GASTOS</t>
  </si>
  <si>
    <t>5</t>
  </si>
  <si>
    <t>4.8.08.90.003</t>
  </si>
  <si>
    <t>Otros ingresos diversos</t>
  </si>
  <si>
    <t>4.8.08.90</t>
  </si>
  <si>
    <t>4.8.08.28.001</t>
  </si>
  <si>
    <t>4.8.08.28</t>
  </si>
  <si>
    <t>4.8.08.26.002</t>
  </si>
  <si>
    <t>4.8.08.26.001</t>
  </si>
  <si>
    <t>4.8.08.26</t>
  </si>
  <si>
    <t>4.8.08.17.001</t>
  </si>
  <si>
    <t>4.8.08.17</t>
  </si>
  <si>
    <t>INGRESOS DIVERSOS</t>
  </si>
  <si>
    <t>4.8.08</t>
  </si>
  <si>
    <t>OTROS INGRESOS</t>
  </si>
  <si>
    <t>4.8</t>
  </si>
  <si>
    <t>4.7.22.01</t>
  </si>
  <si>
    <t>4.7.22</t>
  </si>
  <si>
    <t>4.7.05.10</t>
  </si>
  <si>
    <t>4.7.05.08</t>
  </si>
  <si>
    <t>FONDOS RECIBIDOS</t>
  </si>
  <si>
    <t>4.7.05</t>
  </si>
  <si>
    <t>4.7</t>
  </si>
  <si>
    <t>4.4.28.08.001</t>
  </si>
  <si>
    <t>4.4.28.08</t>
  </si>
  <si>
    <t>OTRAS TRANSFERENCIAS</t>
  </si>
  <si>
    <t>4.4.28</t>
  </si>
  <si>
    <t>4.4</t>
  </si>
  <si>
    <t>Tasas</t>
  </si>
  <si>
    <t>4.1.10.01.001</t>
  </si>
  <si>
    <t>4.1.10.01</t>
  </si>
  <si>
    <t>NO TRIBUTARIOS</t>
  </si>
  <si>
    <t>4.1.10</t>
  </si>
  <si>
    <t>INGRESOS FISCALES</t>
  </si>
  <si>
    <t>4.1</t>
  </si>
  <si>
    <t>INGRESOS</t>
  </si>
  <si>
    <t>4</t>
  </si>
  <si>
    <t>Corrección de errores de un periodo contable anterior</t>
  </si>
  <si>
    <t>3.1.09.02.002</t>
  </si>
  <si>
    <t>Pérdidas o déficits acumulados</t>
  </si>
  <si>
    <t>3.1.09.02.001</t>
  </si>
  <si>
    <t>3.1.09.02</t>
  </si>
  <si>
    <t>3.1.09.01.002</t>
  </si>
  <si>
    <t>Utilidad o excedentes acumulados</t>
  </si>
  <si>
    <t>3.1.09.01.001</t>
  </si>
  <si>
    <t>3.1.09.01</t>
  </si>
  <si>
    <t>RESULTADOS DE EJERCICIOS ANTERIORES</t>
  </si>
  <si>
    <t>3.1.09</t>
  </si>
  <si>
    <t>3.1.05.06.001</t>
  </si>
  <si>
    <t>Capital fiscal</t>
  </si>
  <si>
    <t>3.1.05.06</t>
  </si>
  <si>
    <t>CAPITAL FISCAL</t>
  </si>
  <si>
    <t>3.1.05</t>
  </si>
  <si>
    <t>PATRIMONIO DE LAS ENTIDADES DE GOBIERNO</t>
  </si>
  <si>
    <t>3.1</t>
  </si>
  <si>
    <t>PATRIMONIO</t>
  </si>
  <si>
    <t>3</t>
  </si>
  <si>
    <t>2.7.01.03.001</t>
  </si>
  <si>
    <t>2.7.01.03</t>
  </si>
  <si>
    <t>LITIGIOS Y DEMANDAS</t>
  </si>
  <si>
    <t>2.7.01</t>
  </si>
  <si>
    <t>PROVISIONES</t>
  </si>
  <si>
    <t>2.7</t>
  </si>
  <si>
    <t>2.5.12.01.001</t>
  </si>
  <si>
    <t>2.5.12.01</t>
  </si>
  <si>
    <t>2.5.12</t>
  </si>
  <si>
    <t>Incapacidades</t>
  </si>
  <si>
    <t>2.5.11.25.001</t>
  </si>
  <si>
    <t>2.5.11.25</t>
  </si>
  <si>
    <t>2.5.11.24.001</t>
  </si>
  <si>
    <t>2.5.11.24</t>
  </si>
  <si>
    <t>2.5.11.23.001</t>
  </si>
  <si>
    <t>2.5.11.23</t>
  </si>
  <si>
    <t>2.5.11.22.001</t>
  </si>
  <si>
    <t>2.5.11.22</t>
  </si>
  <si>
    <t>2.5.11.11.001</t>
  </si>
  <si>
    <t>2.5.11.11</t>
  </si>
  <si>
    <t>2.5.11.10.001</t>
  </si>
  <si>
    <t>2.5.11.10</t>
  </si>
  <si>
    <t>2.5.11.09.002</t>
  </si>
  <si>
    <t>2.5.11.09.001</t>
  </si>
  <si>
    <t>2.5.11.09</t>
  </si>
  <si>
    <t>2.5.11.08.001</t>
  </si>
  <si>
    <t>2.5.11.08</t>
  </si>
  <si>
    <t>2.5.11.07.001</t>
  </si>
  <si>
    <t>2.5.11.07</t>
  </si>
  <si>
    <t>2.5.11.06.001</t>
  </si>
  <si>
    <t>2.5.11.06</t>
  </si>
  <si>
    <t>2.5.11.05.001</t>
  </si>
  <si>
    <t>2.5.11.05</t>
  </si>
  <si>
    <t>2.5.11.04.001</t>
  </si>
  <si>
    <t>2.5.11.04</t>
  </si>
  <si>
    <t>2.5.11.02.001</t>
  </si>
  <si>
    <t>2.5.11.02</t>
  </si>
  <si>
    <t>2.5.11.01.001</t>
  </si>
  <si>
    <t>2.5.11.01</t>
  </si>
  <si>
    <t>BENEFICIOS A LOS EMPLEADOS A CORTO PLAZO</t>
  </si>
  <si>
    <t>2.5.11</t>
  </si>
  <si>
    <t>BENEFICIOS A LOS EMPLEADOS</t>
  </si>
  <si>
    <t>2.5</t>
  </si>
  <si>
    <t>2.4.90.58.001</t>
  </si>
  <si>
    <t>2.4.90.58</t>
  </si>
  <si>
    <t>2.4.90.55.001</t>
  </si>
  <si>
    <t>2.4.90.55</t>
  </si>
  <si>
    <t>2.4.90.51.001</t>
  </si>
  <si>
    <t>2.4.90.51</t>
  </si>
  <si>
    <t>2.4.90.50.002</t>
  </si>
  <si>
    <t>2.4.90.50.001</t>
  </si>
  <si>
    <t>Aportes al icbf y sena</t>
  </si>
  <si>
    <t>2.4.90.50</t>
  </si>
  <si>
    <t>Saldos a favor de beneficiarios</t>
  </si>
  <si>
    <t>2.4.90.40.001</t>
  </si>
  <si>
    <t>2.4.90.40</t>
  </si>
  <si>
    <t>2.4.90.34.002</t>
  </si>
  <si>
    <t>2.4.90.34.001</t>
  </si>
  <si>
    <t>Aportes a escuelas industriales, institutos técnicos y esap</t>
  </si>
  <si>
    <t>2.4.90.34</t>
  </si>
  <si>
    <t>2.4.90.32.001</t>
  </si>
  <si>
    <t>2.4.90.32</t>
  </si>
  <si>
    <t>OTRAS CUENTAS POR PAGAR</t>
  </si>
  <si>
    <t>2.4.90</t>
  </si>
  <si>
    <t>Pagado (db)</t>
  </si>
  <si>
    <t>2.4.36.27.002</t>
  </si>
  <si>
    <t>2.4.36.27.001</t>
  </si>
  <si>
    <t>Retención de impuesto de industria y comercio por compras</t>
  </si>
  <si>
    <t>2.4.36.27</t>
  </si>
  <si>
    <t>Pagado - a responsables del regimen común (db)</t>
  </si>
  <si>
    <t>2.4.36.25.002</t>
  </si>
  <si>
    <t>2.4.36.25.001</t>
  </si>
  <si>
    <t>Impuesto a las ventas retenido.</t>
  </si>
  <si>
    <t>2.4.36.25</t>
  </si>
  <si>
    <t>2.4.36.15.002</t>
  </si>
  <si>
    <t>2.4.36.15.001</t>
  </si>
  <si>
    <t>Rentas de trabajo</t>
  </si>
  <si>
    <t>2.4.36.15</t>
  </si>
  <si>
    <t>2.4.36.08.002</t>
  </si>
  <si>
    <t>2.4.36.08.001</t>
  </si>
  <si>
    <t>Compras</t>
  </si>
  <si>
    <t>2.4.36.08</t>
  </si>
  <si>
    <t>2.4.36.06.002</t>
  </si>
  <si>
    <t>2.4.36.06.001</t>
  </si>
  <si>
    <t>Arrendamientos</t>
  </si>
  <si>
    <t>2.4.36.06</t>
  </si>
  <si>
    <t>2.4.36.05.002</t>
  </si>
  <si>
    <t>2.4.36.05.001</t>
  </si>
  <si>
    <t>2.4.36.05</t>
  </si>
  <si>
    <t>2.4.36.04.002</t>
  </si>
  <si>
    <t>2.4.36.04.001</t>
  </si>
  <si>
    <t>Comisiones</t>
  </si>
  <si>
    <t>2.4.36.04</t>
  </si>
  <si>
    <t>2.4.36.03.002</t>
  </si>
  <si>
    <t>2.4.36.03.001</t>
  </si>
  <si>
    <t>2.4.36.03</t>
  </si>
  <si>
    <t>RETENCIÓN EN LA FUENTE E IMPUESTO DE TIMBRE</t>
  </si>
  <si>
    <t>2.4.36</t>
  </si>
  <si>
    <t>Cuentas de ahorro para el fomento de la construcción (afc)</t>
  </si>
  <si>
    <t>2.4.24.13.001</t>
  </si>
  <si>
    <t>2.4.24.13</t>
  </si>
  <si>
    <t>Embargos judiciales</t>
  </si>
  <si>
    <t>2.4.24.11.001</t>
  </si>
  <si>
    <t>2.4.24.11</t>
  </si>
  <si>
    <t>Contratos de medicina prepagada</t>
  </si>
  <si>
    <t>2.4.24.08.001</t>
  </si>
  <si>
    <t>2.4.24.08</t>
  </si>
  <si>
    <t>2.4.24.07.001</t>
  </si>
  <si>
    <t>2.4.24.07</t>
  </si>
  <si>
    <t>Sindicatos</t>
  </si>
  <si>
    <t>2.4.24.04.001</t>
  </si>
  <si>
    <t>2.4.24.04</t>
  </si>
  <si>
    <t>2.4.24.02.001</t>
  </si>
  <si>
    <t>2.4.24.02</t>
  </si>
  <si>
    <t>2.4.24.01.001</t>
  </si>
  <si>
    <t>2.4.24.01</t>
  </si>
  <si>
    <t>DESCUENTOS DE NOMINA</t>
  </si>
  <si>
    <t>2.4.24</t>
  </si>
  <si>
    <t>Descuento de nómina-donaciones</t>
  </si>
  <si>
    <t>2.4.07.90.003</t>
  </si>
  <si>
    <t>Otros recursos a favor de terceros</t>
  </si>
  <si>
    <t>2.4.07.90</t>
  </si>
  <si>
    <t>2.4.07.22.002</t>
  </si>
  <si>
    <t>Estampillas</t>
  </si>
  <si>
    <t>2.4.07.22</t>
  </si>
  <si>
    <t>Recaudos por clasificar</t>
  </si>
  <si>
    <t>2.4.07.20.001</t>
  </si>
  <si>
    <t>2.4.07.20</t>
  </si>
  <si>
    <t>RECURSOS A FAVOR DE TERCEROS</t>
  </si>
  <si>
    <t>2.4.07</t>
  </si>
  <si>
    <t>2.4.03.15.001</t>
  </si>
  <si>
    <t>2.4.03.15</t>
  </si>
  <si>
    <t>TRANSFERENCIAS POR PAGAR</t>
  </si>
  <si>
    <t>2.4.03</t>
  </si>
  <si>
    <t>2.4.01.02.001</t>
  </si>
  <si>
    <t>Proyectos de inversion</t>
  </si>
  <si>
    <t>2.4.01.02</t>
  </si>
  <si>
    <t>ADQUISICION DE BIENES Y SERVICIOS NACIONALES</t>
  </si>
  <si>
    <t>2.4.01</t>
  </si>
  <si>
    <t>CUENTAS POR PAGAR</t>
  </si>
  <si>
    <t>2.4</t>
  </si>
  <si>
    <t>2.3.14.07.001</t>
  </si>
  <si>
    <t>Préstamos del gobierno general</t>
  </si>
  <si>
    <t>2.3.14.07</t>
  </si>
  <si>
    <t>FINANCIAMIENTO INTERNO DE LARGO PLAZO</t>
  </si>
  <si>
    <t>2.3.14</t>
  </si>
  <si>
    <t>PRÉSTAMOS POR PAGAR</t>
  </si>
  <si>
    <t>2.3</t>
  </si>
  <si>
    <t>PASIVOS</t>
  </si>
  <si>
    <t>2</t>
  </si>
  <si>
    <t>1.9.75.07.001</t>
  </si>
  <si>
    <t>1.9.75.07</t>
  </si>
  <si>
    <t>AMORTIZACIÓN ACUMULADA DE ACTIVOS INTANGIBLES (CR)</t>
  </si>
  <si>
    <t>1.9.75</t>
  </si>
  <si>
    <t>1.9.70.07.001</t>
  </si>
  <si>
    <t>1.9.70.07</t>
  </si>
  <si>
    <t>ACTIVOS INTANGIBLES</t>
  </si>
  <si>
    <t>1.9.70</t>
  </si>
  <si>
    <t>OTROS ACTIVOS</t>
  </si>
  <si>
    <t>1.9</t>
  </si>
  <si>
    <t>1.6.85.15.104</t>
  </si>
  <si>
    <t>1.6.85.15.097</t>
  </si>
  <si>
    <t>1.6.85.15.096</t>
  </si>
  <si>
    <t>1.6.85.15.091</t>
  </si>
  <si>
    <t>1.6.85.15.090</t>
  </si>
  <si>
    <t>1.6.85.15.074</t>
  </si>
  <si>
    <t>1.6.85.15.072</t>
  </si>
  <si>
    <t>1.6.85.15.041</t>
  </si>
  <si>
    <t>1.6.85.15</t>
  </si>
  <si>
    <t>1.6.85.13.034</t>
  </si>
  <si>
    <t>1.6.85.13.033</t>
  </si>
  <si>
    <t>1.6.85.13.028</t>
  </si>
  <si>
    <t>1.6.85.13.027</t>
  </si>
  <si>
    <t>1.6.85.13</t>
  </si>
  <si>
    <t>1.6.85.12.001</t>
  </si>
  <si>
    <t>1.6.85.12</t>
  </si>
  <si>
    <t>1.6.85.09.006</t>
  </si>
  <si>
    <t>1.6.85.09.002</t>
  </si>
  <si>
    <t>1.6.85.09</t>
  </si>
  <si>
    <t>1.6.85.08.006</t>
  </si>
  <si>
    <t>1.6.85.08.002</t>
  </si>
  <si>
    <t>1.6.85.08</t>
  </si>
  <si>
    <t>1.6.85.07.003</t>
  </si>
  <si>
    <t>1.6.85.07.002</t>
  </si>
  <si>
    <t>1.6.85.07.001</t>
  </si>
  <si>
    <t>1.6.85.07</t>
  </si>
  <si>
    <t>1.6.85.06.004</t>
  </si>
  <si>
    <t>1.6.85.06.002</t>
  </si>
  <si>
    <t>1.6.85.06.001</t>
  </si>
  <si>
    <t>1.6.85.06</t>
  </si>
  <si>
    <t>1.6.85.05.008</t>
  </si>
  <si>
    <t>1.6.85.05</t>
  </si>
  <si>
    <t>1.6.85.04.011</t>
  </si>
  <si>
    <t>1.6.85.04.009</t>
  </si>
  <si>
    <t>1.6.85.04</t>
  </si>
  <si>
    <t>1.6.85.03.010</t>
  </si>
  <si>
    <t>1.6.85.03</t>
  </si>
  <si>
    <t>1.6.85.02.001</t>
  </si>
  <si>
    <t>1.6.85.02</t>
  </si>
  <si>
    <t>1.6.85.01.001</t>
  </si>
  <si>
    <t>1.6.85.01</t>
  </si>
  <si>
    <t>DEPRECIACIÓN ACUMULADA DE PROPIEDADES, PLANTA Y EQUIPO (CR)</t>
  </si>
  <si>
    <t>1.6.85</t>
  </si>
  <si>
    <t>1.6.81.01.001</t>
  </si>
  <si>
    <t>1.6.81.01</t>
  </si>
  <si>
    <t>BIENES DE ARTE Y CULTURA</t>
  </si>
  <si>
    <t>1.6.81</t>
  </si>
  <si>
    <t>1.6.80.06.001</t>
  </si>
  <si>
    <t>1.6.80.06</t>
  </si>
  <si>
    <t>1.6.80.02.001</t>
  </si>
  <si>
    <t>1.6.80.02</t>
  </si>
  <si>
    <t>EQUIPOS DE COMEDOR, COCINA, DESPENSA Y HOTELERÍA</t>
  </si>
  <si>
    <t>1.6.80</t>
  </si>
  <si>
    <t>1.6.75.06.001</t>
  </si>
  <si>
    <t>1.6.75.06</t>
  </si>
  <si>
    <t>1.6.75.02.001</t>
  </si>
  <si>
    <t>1.6.75.02</t>
  </si>
  <si>
    <t>EQUIPOS DE TRANSPORTE, TRACCIÓN Y ELEVACIÓN</t>
  </si>
  <si>
    <t>1.6.75</t>
  </si>
  <si>
    <t>1.6.70.04.001</t>
  </si>
  <si>
    <t>1.6.70.04</t>
  </si>
  <si>
    <t>1.6.70.02.001</t>
  </si>
  <si>
    <t>1.6.70.02</t>
  </si>
  <si>
    <t>1.6.70.01.001</t>
  </si>
  <si>
    <t>1.6.70.01</t>
  </si>
  <si>
    <t>EQUIPOS DE COMUNICACIÓN Y COMPUTACIÓN</t>
  </si>
  <si>
    <t>1.6.70</t>
  </si>
  <si>
    <t>1.6.65.05.001</t>
  </si>
  <si>
    <t>1.6.65.05</t>
  </si>
  <si>
    <t>1.6.65.02.001</t>
  </si>
  <si>
    <t>1.6.65.02</t>
  </si>
  <si>
    <t>1.6.65.01.001</t>
  </si>
  <si>
    <t>1.6.65.01</t>
  </si>
  <si>
    <t>MUEBLES, ENSERES Y EQUIPO DE OFICINA</t>
  </si>
  <si>
    <t>1.6.65</t>
  </si>
  <si>
    <t>1.6.60.09.001</t>
  </si>
  <si>
    <t>1.6.60.09</t>
  </si>
  <si>
    <t>EQUIPO MÉDICO Y CIENTÍFICO</t>
  </si>
  <si>
    <t>1.6.60</t>
  </si>
  <si>
    <t>1.6.55.20.001</t>
  </si>
  <si>
    <t>1.6.55.20</t>
  </si>
  <si>
    <t>1.6.55.11.001</t>
  </si>
  <si>
    <t>1.6.55.11</t>
  </si>
  <si>
    <t>MAQUINARIA Y EQUIPO</t>
  </si>
  <si>
    <t>1.6.55</t>
  </si>
  <si>
    <t>1.6.50.12.001</t>
  </si>
  <si>
    <t>1.6.50.12</t>
  </si>
  <si>
    <t>REDES, LÍNEAS Y CABLES</t>
  </si>
  <si>
    <t>1.6.50</t>
  </si>
  <si>
    <t>1.6.45.01.001</t>
  </si>
  <si>
    <t>1.6.45.01</t>
  </si>
  <si>
    <t>PLANTAS, DUCTOS Y TÚNELES</t>
  </si>
  <si>
    <t>1.6.45</t>
  </si>
  <si>
    <t>1.6.40.01.001</t>
  </si>
  <si>
    <t>1.6.40.01</t>
  </si>
  <si>
    <t>EDIFICACIONES</t>
  </si>
  <si>
    <t>1.6.40</t>
  </si>
  <si>
    <t>1.6.37.11.002</t>
  </si>
  <si>
    <t>1.6.37.11</t>
  </si>
  <si>
    <t>1.6.37.10.002</t>
  </si>
  <si>
    <t>1.6.37.10.001</t>
  </si>
  <si>
    <t>1.6.37.10</t>
  </si>
  <si>
    <t>1.6.37.09.002</t>
  </si>
  <si>
    <t>1.6.37.09.001</t>
  </si>
  <si>
    <t>1.6.37.09</t>
  </si>
  <si>
    <t>1.6.37.07.011</t>
  </si>
  <si>
    <t>1.6.37.07.009</t>
  </si>
  <si>
    <t>1.6.37.07</t>
  </si>
  <si>
    <t>1.6.37.05.001</t>
  </si>
  <si>
    <t>1.6.37.05</t>
  </si>
  <si>
    <t>PROPIEDADES, PLANTA Y EQUIPO NO EXPLOTADOS</t>
  </si>
  <si>
    <t>1.6.37</t>
  </si>
  <si>
    <t>1.6.35.04.002</t>
  </si>
  <si>
    <t>1.6.35.04.001</t>
  </si>
  <si>
    <t>1.6.35.04</t>
  </si>
  <si>
    <t>1.6.35.03.002</t>
  </si>
  <si>
    <t>1.6.35.03.001</t>
  </si>
  <si>
    <t>1.6.35.03</t>
  </si>
  <si>
    <t>BIENES MUEBLES EN BODEGA</t>
  </si>
  <si>
    <t>1.6.35</t>
  </si>
  <si>
    <t>1.6.05.01.001</t>
  </si>
  <si>
    <t>1.6.05.01</t>
  </si>
  <si>
    <t>TERRENOS</t>
  </si>
  <si>
    <t>1.6.05</t>
  </si>
  <si>
    <t>PROPIEDADES, PLANTA Y EQUIPO</t>
  </si>
  <si>
    <t>1.6</t>
  </si>
  <si>
    <t>Otras cuentas por cobrar</t>
  </si>
  <si>
    <t>1.3.84.90.001</t>
  </si>
  <si>
    <t>1.3.84.90</t>
  </si>
  <si>
    <t>1.3.84.39.001</t>
  </si>
  <si>
    <t>1.3.84.39</t>
  </si>
  <si>
    <t>Recursos de acreedores reintegrados a tesorerías</t>
  </si>
  <si>
    <t>1.3.84.27.001</t>
  </si>
  <si>
    <t>1.3.84.27</t>
  </si>
  <si>
    <t>Pago por cuenta de terceros</t>
  </si>
  <si>
    <t>1.3.84.26.001</t>
  </si>
  <si>
    <t>1.3.84.26</t>
  </si>
  <si>
    <t>OTRAS CUENTAS POR COBRAR</t>
  </si>
  <si>
    <t>1.3.84</t>
  </si>
  <si>
    <t>1.3.11.01.001</t>
  </si>
  <si>
    <t>1.3.11.01</t>
  </si>
  <si>
    <t>CONTRIBUCIONES TASAS E INGRESOS NO TRIBUTARIOS</t>
  </si>
  <si>
    <t>1.3.11</t>
  </si>
  <si>
    <t>CUENTAS POR COBRAR</t>
  </si>
  <si>
    <t>1.3</t>
  </si>
  <si>
    <t>1.1.10.05.001</t>
  </si>
  <si>
    <t>1.1.10.05</t>
  </si>
  <si>
    <t>DEPÓSITOS EN INSTITUCIONES FINANCIERAS</t>
  </si>
  <si>
    <t>1.1.10</t>
  </si>
  <si>
    <t>1.1.05.02.002</t>
  </si>
  <si>
    <t>Caja menor</t>
  </si>
  <si>
    <t>1.1.05.02</t>
  </si>
  <si>
    <t>CAJA</t>
  </si>
  <si>
    <t>1.1.05</t>
  </si>
  <si>
    <t>EFECTIVO Y EQUIVALENTES AL EFECTIVO</t>
  </si>
  <si>
    <t>1.1</t>
  </si>
  <si>
    <t>ACTIVOS</t>
  </si>
  <si>
    <t>1</t>
  </si>
  <si>
    <t>Saldo Final</t>
  </si>
  <si>
    <t>Movimientos Credito</t>
  </si>
  <si>
    <t>Movimientos Debito</t>
  </si>
  <si>
    <t>Saldo Inicial</t>
  </si>
  <si>
    <t>Descripcion</t>
  </si>
  <si>
    <t>Codigo</t>
  </si>
  <si>
    <t>2021-05-31 00:00:00</t>
  </si>
  <si>
    <t>Fecha Final Periodo Final</t>
  </si>
  <si>
    <t>2021-05-01 00:00:00</t>
  </si>
  <si>
    <t>Fecha Inicial Periodo Inicial</t>
  </si>
  <si>
    <t>2021-06-25 13:30:18</t>
  </si>
  <si>
    <t>Fecha</t>
  </si>
  <si>
    <t>SENADO DE LA REPUBLICA</t>
  </si>
  <si>
    <t>Codigo de Consolidacion</t>
  </si>
  <si>
    <t>Informacion_2</t>
  </si>
  <si>
    <t>Informacion_1</t>
  </si>
  <si>
    <t>Otros intereses de mora</t>
  </si>
  <si>
    <t>5.8.04.39.001</t>
  </si>
  <si>
    <t>5.8.04.39</t>
  </si>
  <si>
    <t>FINANCIEROS</t>
  </si>
  <si>
    <t>5.8.04</t>
  </si>
  <si>
    <t>Intereses de mora</t>
  </si>
  <si>
    <t>5.1.20.17.001</t>
  </si>
  <si>
    <t>5.1.20.17</t>
  </si>
  <si>
    <t>Impuesto sobre vehículos automotores</t>
  </si>
  <si>
    <t>5.1.20.11.001</t>
  </si>
  <si>
    <t>5.1.20.11</t>
  </si>
  <si>
    <t>Cuota de fiscalización y auditaje</t>
  </si>
  <si>
    <t>5.1.20.02.001</t>
  </si>
  <si>
    <t>5.1.20.02</t>
  </si>
  <si>
    <t>Asignación de bienes y servicios</t>
  </si>
  <si>
    <t>5.1.11.74.001</t>
  </si>
  <si>
    <t>5.1.11.74</t>
  </si>
  <si>
    <t>Interventorías, auditorías y evaluaciones</t>
  </si>
  <si>
    <t>5.1.11.73.001</t>
  </si>
  <si>
    <t>5.1.11.73</t>
  </si>
  <si>
    <t>Procesamiento de información</t>
  </si>
  <si>
    <t>5.1.11.50.001</t>
  </si>
  <si>
    <t>5.1.11.50</t>
  </si>
  <si>
    <t>Combustibles y lubricantes</t>
  </si>
  <si>
    <t>5.1.11.46.001</t>
  </si>
  <si>
    <t>5.1.11.46</t>
  </si>
  <si>
    <t>Publicidad y propaganda</t>
  </si>
  <si>
    <t>5.1.11.20.001</t>
  </si>
  <si>
    <t>5.1.11.20</t>
  </si>
  <si>
    <t>Reparaciones</t>
  </si>
  <si>
    <t>5.1.11.16.001</t>
  </si>
  <si>
    <t>5.1.11.16</t>
  </si>
  <si>
    <t>Material quirúrgico</t>
  </si>
  <si>
    <t>5.1.11.02.001</t>
  </si>
  <si>
    <t>5.1.11.02</t>
  </si>
  <si>
    <t>Viáticos</t>
  </si>
  <si>
    <t>5.1.08.10.001</t>
  </si>
  <si>
    <t>5.1.08.10</t>
  </si>
  <si>
    <t>Gastos de viaje</t>
  </si>
  <si>
    <t>5.1.08.07.001</t>
  </si>
  <si>
    <t>5.1.08.07</t>
  </si>
  <si>
    <t>GASTOS DE PERSONAL DIVERSOS</t>
  </si>
  <si>
    <t>5.1.08</t>
  </si>
  <si>
    <t>Aprovechamientos</t>
  </si>
  <si>
    <t>4.8.08.27.001</t>
  </si>
  <si>
    <t>4.8.08.27</t>
  </si>
  <si>
    <t>4.7.22.03</t>
  </si>
  <si>
    <t>Para gastos de funcionamiento</t>
  </si>
  <si>
    <t>4.4.28.03.001</t>
  </si>
  <si>
    <t>4.4.28.03</t>
  </si>
  <si>
    <t>Correción de errores de un periodo contable anterior</t>
  </si>
  <si>
    <t>Otras provisiones diversas</t>
  </si>
  <si>
    <t>2.7.90.90.001</t>
  </si>
  <si>
    <t>2.7.90.90</t>
  </si>
  <si>
    <t>PROVISIONES DIVERSAS</t>
  </si>
  <si>
    <t>2.7.90</t>
  </si>
  <si>
    <t>2.4.90.27.001</t>
  </si>
  <si>
    <t>2.4.90.27</t>
  </si>
  <si>
    <t>Sentencias</t>
  </si>
  <si>
    <t>2.4.60.02.001</t>
  </si>
  <si>
    <t>2.4.60.02</t>
  </si>
  <si>
    <t>CRÉDITOS JUDICIALES</t>
  </si>
  <si>
    <t>2.4.60</t>
  </si>
  <si>
    <t>2.4.40.14.001</t>
  </si>
  <si>
    <t>2.4.40.14</t>
  </si>
  <si>
    <t>2.4.40</t>
  </si>
  <si>
    <t>2.4.36.90.001</t>
  </si>
  <si>
    <t>Otras retenciones</t>
  </si>
  <si>
    <t>2.4.36.90</t>
  </si>
  <si>
    <t>2.4.36.30.001</t>
  </si>
  <si>
    <t>Impuesto solidario por el covid 19</t>
  </si>
  <si>
    <t>2.4.36.30</t>
  </si>
  <si>
    <t>2.4.36.26.002</t>
  </si>
  <si>
    <t>2.4.36.26.001</t>
  </si>
  <si>
    <t>Contratos de construcción</t>
  </si>
  <si>
    <t>2.4.36.26</t>
  </si>
  <si>
    <t>2.4.36.10.001</t>
  </si>
  <si>
    <t>Pagos o abonos en cuenta en el exterior</t>
  </si>
  <si>
    <t>2.4.36.10</t>
  </si>
  <si>
    <t>2.4.36.07.001</t>
  </si>
  <si>
    <t>Rendimientos financieros e intereses</t>
  </si>
  <si>
    <t>2.4.36.07</t>
  </si>
  <si>
    <t>Otros descuentos de nómina</t>
  </si>
  <si>
    <t>2.4.24.90.001</t>
  </si>
  <si>
    <t>2.4.24.90</t>
  </si>
  <si>
    <t>Contribución contrato de obra pública</t>
  </si>
  <si>
    <t>2.4.07.06.002</t>
  </si>
  <si>
    <t>Cobro cartera de terceros</t>
  </si>
  <si>
    <t>2.4.07.06</t>
  </si>
  <si>
    <t>Equipos de comunicación y computación de propiedad de terceros</t>
  </si>
  <si>
    <t>1.6.85.07.006</t>
  </si>
  <si>
    <t>1.6.70.07.001</t>
  </si>
  <si>
    <t>1.6.70.07</t>
  </si>
  <si>
    <t>Otra maquinaria y equipo</t>
  </si>
  <si>
    <t>1.6.35.01.016</t>
  </si>
  <si>
    <t>1.6.35.01</t>
  </si>
  <si>
    <t>2020-05-31 00:00:00</t>
  </si>
  <si>
    <t>2020-05-01 00:00:00</t>
  </si>
  <si>
    <t>2021-06-25 13:30:38</t>
  </si>
  <si>
    <t>ESTADO DE SITUACION FINANCIERA</t>
  </si>
  <si>
    <t>(Cifras expresadas en  pesos)</t>
  </si>
  <si>
    <t>Nota</t>
  </si>
  <si>
    <t>Período</t>
  </si>
  <si>
    <t>VARIACION ABSOLUTA</t>
  </si>
  <si>
    <t>COD</t>
  </si>
  <si>
    <t>ACTIVO</t>
  </si>
  <si>
    <t>PASIVO</t>
  </si>
  <si>
    <t xml:space="preserve"> CORRIENTE</t>
  </si>
  <si>
    <t xml:space="preserve"> CORRIENTE </t>
  </si>
  <si>
    <t>Efectivo y Equivalenete al Efectivo</t>
  </si>
  <si>
    <t>(5)</t>
  </si>
  <si>
    <t>Préstamos Por Pagar</t>
  </si>
  <si>
    <t>(21)</t>
  </si>
  <si>
    <t>Cuentas por Cobrar</t>
  </si>
  <si>
    <t>(7)</t>
  </si>
  <si>
    <t>Cuentas Por Pagar</t>
  </si>
  <si>
    <t>Otros activos</t>
  </si>
  <si>
    <t>(14)</t>
  </si>
  <si>
    <t>Beneficios a Empleados</t>
  </si>
  <si>
    <t>(22)</t>
  </si>
  <si>
    <t xml:space="preserve"> NO CORRIENTE </t>
  </si>
  <si>
    <t xml:space="preserve"> NO CORRIENTE</t>
  </si>
  <si>
    <t>Provisiones</t>
  </si>
  <si>
    <t>(23)</t>
  </si>
  <si>
    <t>Propiedades Planta y Equipo</t>
  </si>
  <si>
    <t>(13)</t>
  </si>
  <si>
    <t>Otros Activos</t>
  </si>
  <si>
    <t xml:space="preserve">TOTAL PASIVO </t>
  </si>
  <si>
    <t xml:space="preserve">PATRIMONIO </t>
  </si>
  <si>
    <t>Patrimonio de las Entidades de Gobierno</t>
  </si>
  <si>
    <t>(27)</t>
  </si>
  <si>
    <t xml:space="preserve">TOTAL ACTIVO </t>
  </si>
  <si>
    <t xml:space="preserve">TOTAL PASIVO Y PATRIMONIO </t>
  </si>
  <si>
    <t xml:space="preserve">CUENTAS DE ORDEN DEUDORAS </t>
  </si>
  <si>
    <t xml:space="preserve">CUENTAS DE ORDEN ACREEDORAS </t>
  </si>
  <si>
    <t>Activos Contingentes</t>
  </si>
  <si>
    <t>(25)</t>
  </si>
  <si>
    <t>Pasivos Contingentes</t>
  </si>
  <si>
    <t>Deudoras de control</t>
  </si>
  <si>
    <t>(26)</t>
  </si>
  <si>
    <t>Acreedoras de control</t>
  </si>
  <si>
    <t>Deudoras por contra (cr)</t>
  </si>
  <si>
    <t>Acreedoras por contra (db)</t>
  </si>
  <si>
    <t>ASTRID SALAMANCA RAHIN</t>
  </si>
  <si>
    <t>DIANA MARCELA RIOS DIAZ</t>
  </si>
  <si>
    <t>Directora General</t>
  </si>
  <si>
    <t>Contador  Público TP. 177266-T</t>
  </si>
  <si>
    <t xml:space="preserve">                                         CC.66.881.897</t>
  </si>
  <si>
    <t xml:space="preserve">   Revision Jefe Division Financiera y Presupuesto: Zoraya Guterrez S.</t>
  </si>
  <si>
    <t>Revision Asesor DGA:  Francisco Jose Bautista Villalobos</t>
  </si>
  <si>
    <t>Fecha: 16/03/2020</t>
  </si>
  <si>
    <t>Versión: 4</t>
  </si>
  <si>
    <t>Código: GF-F-27</t>
  </si>
  <si>
    <t>NOTA</t>
  </si>
  <si>
    <t>Efectivo o Equivalente en Efectivo</t>
  </si>
  <si>
    <t>Caja</t>
  </si>
  <si>
    <t>Financiamiento Interno de Largo Plazo</t>
  </si>
  <si>
    <t>Bancos</t>
  </si>
  <si>
    <t>Cuentas por pagar</t>
  </si>
  <si>
    <t>Adquisicion de Bienes y Servicios Nacionales</t>
  </si>
  <si>
    <t>otras cuentas por cobrar</t>
  </si>
  <si>
    <t>Recursos a Favor de Terceros</t>
  </si>
  <si>
    <t>Descuentos de Nomina</t>
  </si>
  <si>
    <t>Retencion en la Fuente e Impuesto de Timbre</t>
  </si>
  <si>
    <t>Créditos judiciales</t>
  </si>
  <si>
    <t>Activos Intangibles</t>
  </si>
  <si>
    <t>Otras cuentas por pagar</t>
  </si>
  <si>
    <t>Amortizacion Acumulada</t>
  </si>
  <si>
    <t>Beneficios a los empleados a corto plazo</t>
  </si>
  <si>
    <t>NO CORRIENTE</t>
  </si>
  <si>
    <t>Beneficios a los empleados a largo plazo</t>
  </si>
  <si>
    <t>Terrenos</t>
  </si>
  <si>
    <t>Bienes Muebles en Bodega</t>
  </si>
  <si>
    <t>Propiedades, planta y equipo no explotdos</t>
  </si>
  <si>
    <t>Litigios y Demandas</t>
  </si>
  <si>
    <t>Plantas, Ductos y tuneles</t>
  </si>
  <si>
    <t>Provisiones diversas</t>
  </si>
  <si>
    <t>Redes, Líneas y CabAles</t>
  </si>
  <si>
    <t>Maquinaria y Equipo</t>
  </si>
  <si>
    <t>Equipo Médico y Científico</t>
  </si>
  <si>
    <t>Muebles, Enseres y Equipo de Oficina</t>
  </si>
  <si>
    <t>Equipo de comunicación y computacion</t>
  </si>
  <si>
    <t>Equipo de Transporte, traccion y elevacion</t>
  </si>
  <si>
    <t>Capital Fiscal</t>
  </si>
  <si>
    <t>Resultados de Ejercicios Anteriores</t>
  </si>
  <si>
    <t>Depreciacion Acumulada de Propiedades planta y equipo</t>
  </si>
  <si>
    <t>Resultados del Ejercicio</t>
  </si>
  <si>
    <t>TOTAL ACTIVO</t>
  </si>
  <si>
    <t xml:space="preserve">TOTAL PASIVO Y PATRIMONIO  </t>
  </si>
  <si>
    <t>Derechos Contingentes</t>
  </si>
  <si>
    <t>Pasivos contingentes por contra (db)</t>
  </si>
  <si>
    <t>Activos contingentes por contra (cr)</t>
  </si>
  <si>
    <t>Acreedoras de control por contra (db)</t>
  </si>
  <si>
    <t>Deudoras de control por contra (cr)</t>
  </si>
  <si>
    <t xml:space="preserve">   ASTRID SALAMANCA RAHIN</t>
  </si>
  <si>
    <t>ESTADO DE RESULTADOS</t>
  </si>
  <si>
    <t xml:space="preserve">Período </t>
  </si>
  <si>
    <t>VARIACION</t>
  </si>
  <si>
    <t>ABSOLUTA</t>
  </si>
  <si>
    <t>INGRESOS OPERACIONALES</t>
  </si>
  <si>
    <t>Ingresos fiscales</t>
  </si>
  <si>
    <t>Transferencias y Subvenciones</t>
  </si>
  <si>
    <t>Operaciones Interinstitucionales</t>
  </si>
  <si>
    <t xml:space="preserve">GASTOS OPERACIONALES </t>
  </si>
  <si>
    <t>De administración y Operación</t>
  </si>
  <si>
    <t>Deterioro,Depreciaciones, Amortizaciones y Provisiones</t>
  </si>
  <si>
    <t xml:space="preserve">Transferencias y subvenciones </t>
  </si>
  <si>
    <t xml:space="preserve">EXCEDENTE (DÉFICIT) OPERACIONAL </t>
  </si>
  <si>
    <t>INGRESOS NO OPERACIONALES</t>
  </si>
  <si>
    <t>Otros ingresos</t>
  </si>
  <si>
    <t xml:space="preserve">GASTOS  NO OPERACIONALES </t>
  </si>
  <si>
    <t>Otros gastos</t>
  </si>
  <si>
    <t xml:space="preserve">EXCEDENTE (DÉFICIT) NO OPERACIONAL </t>
  </si>
  <si>
    <t>EXCEDENTE (DÉFICIT) DEL EJERCICIO</t>
  </si>
  <si>
    <t>CC.66.881.897</t>
  </si>
  <si>
    <t>Revision Jefe Division Financiera y Presupuesto: Zoraya Guterrez S.</t>
  </si>
  <si>
    <t>(28)</t>
  </si>
  <si>
    <t>No Tributarios</t>
  </si>
  <si>
    <t>Otras Transferencias</t>
  </si>
  <si>
    <t>Fondos recibidos</t>
  </si>
  <si>
    <t>Operaciones sin flujo de efectivo</t>
  </si>
  <si>
    <t xml:space="preserve">GASTOS  OPERACIONALES </t>
  </si>
  <si>
    <t>DE ADMINISTRACION Y OPERACIÓN</t>
  </si>
  <si>
    <t>(29)</t>
  </si>
  <si>
    <t>sueldos y salarios</t>
  </si>
  <si>
    <t>Contribuciones efectivas</t>
  </si>
  <si>
    <t>Aportes sobre la nómina</t>
  </si>
  <si>
    <t>Prestaciones sociales</t>
  </si>
  <si>
    <t>Gastos de personal Diversos</t>
  </si>
  <si>
    <t>Generales</t>
  </si>
  <si>
    <t>Impuestos Contribuciones y Tasas</t>
  </si>
  <si>
    <t>DETERIORO, DEPRECIACIONES, AMORTIZACIONES  Y PROVISIONES</t>
  </si>
  <si>
    <t>Depreciacion de Propiedad Planta y Equipo</t>
  </si>
  <si>
    <t>Amortización de activos intangibles</t>
  </si>
  <si>
    <t>Provision litigios y demandas</t>
  </si>
  <si>
    <t>OPERACIONES INTERINSTITUCIONALES</t>
  </si>
  <si>
    <t>Operaciones de enlace</t>
  </si>
  <si>
    <t>Ingresos Diversos</t>
  </si>
  <si>
    <t>GASTOS NO OPERACIONALES</t>
  </si>
  <si>
    <t>Financieros</t>
  </si>
  <si>
    <t>Gastos Diversos</t>
  </si>
  <si>
    <t xml:space="preserve">                      CC.66.881.897</t>
  </si>
  <si>
    <t>COMPARATIVO  A 31 DE MAYO DE 2021</t>
  </si>
  <si>
    <t>COMPARATIVO A 31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</si>
</sst>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#,##0.00_ ;[Red]\-#,##0.00\ "/>
    <numFmt numFmtId="166" formatCode="_(* #,##0.00_);_(* \(#,##0.00\);_(* &quot;-&quot;??_);_(@_)"/>
    <numFmt numFmtId="167" formatCode="_(* #,##0_);_(* \(#,##0\);_(* &quot;-&quot;??_);_(@_)"/>
  </numFmts>
  <fonts count="1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8"/>
      <color theme="1"/>
      <name val="Arial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1" fillId="0" borderId="0"/>
  </cellStyleXfs>
  <cellXfs count="247">
    <xf numFmtId="0" fontId="0" fillId="0" borderId="0" xfId="0" applyFont="1" applyFill="1" applyBorder="1"/>
    <xf numFmtId="0" fontId="1" fillId="0" borderId="0" xfId="1"/>
    <xf numFmtId="49" fontId="1" fillId="0" borderId="1" xfId="1" applyNumberFormat="1" applyBorder="1" applyAlignment="1">
      <alignment wrapText="1"/>
    </xf>
    <xf numFmtId="0" fontId="1" fillId="0" borderId="1" xfId="1" applyBorder="1" applyAlignment="1">
      <alignment wrapText="1"/>
    </xf>
    <xf numFmtId="165" fontId="1" fillId="0" borderId="0" xfId="1" applyNumberFormat="1"/>
    <xf numFmtId="165" fontId="1" fillId="0" borderId="1" xfId="1" applyNumberFormat="1" applyBorder="1" applyAlignment="1">
      <alignment horizontal="right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5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Continuous" vertical="center"/>
    </xf>
    <xf numFmtId="43" fontId="5" fillId="0" borderId="0" xfId="3" applyFont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165" fontId="5" fillId="0" borderId="0" xfId="2" applyNumberFormat="1" applyFont="1" applyBorder="1" applyAlignment="1">
      <alignment horizontal="centerContinuous" vertical="center"/>
    </xf>
    <xf numFmtId="0" fontId="5" fillId="0" borderId="0" xfId="2" applyFont="1" applyBorder="1" applyAlignment="1">
      <alignment horizontal="centerContinuous" vertical="center"/>
    </xf>
    <xf numFmtId="0" fontId="5" fillId="0" borderId="6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165" fontId="5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Continuous" vertical="center"/>
    </xf>
    <xf numFmtId="0" fontId="6" fillId="0" borderId="0" xfId="2" applyFont="1" applyBorder="1" applyAlignment="1">
      <alignment horizontal="right" vertical="center"/>
    </xf>
    <xf numFmtId="3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165" fontId="6" fillId="0" borderId="10" xfId="2" applyNumberFormat="1" applyFont="1" applyBorder="1" applyAlignment="1">
      <alignment horizontal="right" vertical="center"/>
    </xf>
    <xf numFmtId="4" fontId="6" fillId="0" borderId="0" xfId="2" applyNumberFormat="1" applyFont="1" applyBorder="1" applyAlignment="1">
      <alignment horizontal="center" vertical="center"/>
    </xf>
    <xf numFmtId="4" fontId="6" fillId="0" borderId="10" xfId="2" applyNumberFormat="1" applyFont="1" applyBorder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166" fontId="6" fillId="0" borderId="10" xfId="4" applyFont="1" applyBorder="1" applyAlignment="1">
      <alignment horizontal="right" vertical="center"/>
    </xf>
    <xf numFmtId="3" fontId="6" fillId="0" borderId="0" xfId="2" applyNumberFormat="1" applyFont="1" applyBorder="1" applyAlignment="1">
      <alignment horizontal="right" vertical="center"/>
    </xf>
    <xf numFmtId="4" fontId="6" fillId="0" borderId="10" xfId="2" applyNumberFormat="1" applyFont="1" applyBorder="1" applyAlignment="1">
      <alignment vertical="center"/>
    </xf>
    <xf numFmtId="4" fontId="6" fillId="0" borderId="0" xfId="2" applyNumberFormat="1" applyFont="1" applyBorder="1" applyAlignment="1">
      <alignment vertical="center"/>
    </xf>
    <xf numFmtId="0" fontId="6" fillId="0" borderId="6" xfId="2" applyFont="1" applyBorder="1" applyAlignment="1">
      <alignment vertical="center"/>
    </xf>
    <xf numFmtId="49" fontId="6" fillId="0" borderId="0" xfId="2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right" vertical="center" wrapText="1"/>
    </xf>
    <xf numFmtId="4" fontId="5" fillId="0" borderId="0" xfId="4" applyNumberFormat="1" applyFont="1" applyBorder="1" applyAlignment="1">
      <alignment horizontal="center" vertical="center"/>
    </xf>
    <xf numFmtId="4" fontId="9" fillId="0" borderId="0" xfId="1" applyNumberFormat="1" applyFont="1" applyBorder="1" applyAlignment="1">
      <alignment horizontal="right" vertical="center" wrapText="1"/>
    </xf>
    <xf numFmtId="4" fontId="5" fillId="0" borderId="0" xfId="4" applyNumberFormat="1" applyFont="1" applyBorder="1" applyAlignment="1">
      <alignment horizontal="right" vertical="center"/>
    </xf>
    <xf numFmtId="166" fontId="5" fillId="0" borderId="0" xfId="4" applyFont="1" applyBorder="1" applyAlignment="1">
      <alignment horizontal="right" vertical="center"/>
    </xf>
    <xf numFmtId="167" fontId="5" fillId="0" borderId="0" xfId="4" applyNumberFormat="1" applyFont="1" applyBorder="1" applyAlignment="1">
      <alignment horizontal="right" vertical="center"/>
    </xf>
    <xf numFmtId="4" fontId="5" fillId="0" borderId="0" xfId="2" applyNumberFormat="1" applyFont="1" applyAlignment="1">
      <alignment vertical="center"/>
    </xf>
    <xf numFmtId="0" fontId="5" fillId="0" borderId="0" xfId="2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right" vertical="center" wrapText="1"/>
    </xf>
    <xf numFmtId="4" fontId="5" fillId="0" borderId="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horizontal="centerContinuous" vertical="center"/>
    </xf>
    <xf numFmtId="165" fontId="5" fillId="0" borderId="0" xfId="4" applyNumberFormat="1" applyFont="1" applyBorder="1" applyAlignment="1">
      <alignment horizontal="right" vertical="center"/>
    </xf>
    <xf numFmtId="40" fontId="9" fillId="0" borderId="0" xfId="1" applyNumberFormat="1" applyFont="1" applyBorder="1" applyAlignment="1">
      <alignment horizontal="right" vertical="center" wrapText="1"/>
    </xf>
    <xf numFmtId="4" fontId="6" fillId="0" borderId="0" xfId="4" applyNumberFormat="1" applyFont="1" applyBorder="1" applyAlignment="1">
      <alignment vertical="center"/>
    </xf>
    <xf numFmtId="4" fontId="6" fillId="0" borderId="10" xfId="4" applyNumberFormat="1" applyFont="1" applyBorder="1" applyAlignment="1">
      <alignment vertical="center"/>
    </xf>
    <xf numFmtId="4" fontId="5" fillId="0" borderId="0" xfId="4" applyNumberFormat="1" applyFont="1" applyBorder="1" applyAlignment="1">
      <alignment vertical="center"/>
    </xf>
    <xf numFmtId="4" fontId="6" fillId="0" borderId="0" xfId="4" applyNumberFormat="1" applyFont="1" applyBorder="1" applyAlignment="1">
      <alignment horizontal="center" vertical="center"/>
    </xf>
    <xf numFmtId="165" fontId="5" fillId="0" borderId="0" xfId="2" applyNumberFormat="1" applyFont="1" applyBorder="1" applyAlignment="1">
      <alignment horizontal="right" vertical="center"/>
    </xf>
    <xf numFmtId="4" fontId="5" fillId="0" borderId="0" xfId="2" applyNumberFormat="1" applyFont="1" applyBorder="1" applyAlignment="1">
      <alignment horizontal="center" vertical="center"/>
    </xf>
    <xf numFmtId="4" fontId="5" fillId="0" borderId="0" xfId="2" applyNumberFormat="1" applyFont="1" applyBorder="1" applyAlignment="1">
      <alignment horizontal="right" vertical="center"/>
    </xf>
    <xf numFmtId="3" fontId="5" fillId="0" borderId="0" xfId="2" applyNumberFormat="1" applyFont="1" applyBorder="1" applyAlignment="1">
      <alignment horizontal="right" vertical="center"/>
    </xf>
    <xf numFmtId="165" fontId="6" fillId="0" borderId="11" xfId="2" applyNumberFormat="1" applyFont="1" applyBorder="1" applyAlignment="1">
      <alignment horizontal="right" vertical="center"/>
    </xf>
    <xf numFmtId="4" fontId="6" fillId="0" borderId="11" xfId="2" applyNumberFormat="1" applyFont="1" applyBorder="1" applyAlignment="1">
      <alignment horizontal="right" vertical="center"/>
    </xf>
    <xf numFmtId="4" fontId="6" fillId="0" borderId="11" xfId="2" applyNumberFormat="1" applyFont="1" applyBorder="1" applyAlignment="1">
      <alignment vertical="center"/>
    </xf>
    <xf numFmtId="165" fontId="6" fillId="0" borderId="10" xfId="4" applyNumberFormat="1" applyFont="1" applyBorder="1" applyAlignment="1">
      <alignment horizontal="right" vertical="center"/>
    </xf>
    <xf numFmtId="4" fontId="6" fillId="0" borderId="10" xfId="4" applyNumberFormat="1" applyFont="1" applyBorder="1" applyAlignment="1">
      <alignment horizontal="right" vertical="center"/>
    </xf>
    <xf numFmtId="4" fontId="6" fillId="0" borderId="0" xfId="4" applyNumberFormat="1" applyFont="1" applyBorder="1" applyAlignment="1">
      <alignment horizontal="right" vertical="center"/>
    </xf>
    <xf numFmtId="167" fontId="6" fillId="0" borderId="0" xfId="4" applyNumberFormat="1" applyFont="1" applyBorder="1" applyAlignment="1">
      <alignment horizontal="right" vertical="center"/>
    </xf>
    <xf numFmtId="3" fontId="5" fillId="0" borderId="6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horizontal="center" vertical="center"/>
    </xf>
    <xf numFmtId="0" fontId="5" fillId="0" borderId="12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3" xfId="2" applyFont="1" applyBorder="1" applyAlignment="1">
      <alignment horizontal="center" vertical="center"/>
    </xf>
    <xf numFmtId="165" fontId="5" fillId="0" borderId="13" xfId="2" applyNumberFormat="1" applyFont="1" applyBorder="1" applyAlignment="1">
      <alignment horizontal="right" vertical="center"/>
    </xf>
    <xf numFmtId="0" fontId="5" fillId="0" borderId="13" xfId="2" applyFont="1" applyBorder="1" applyAlignment="1">
      <alignment horizontal="right" vertical="center"/>
    </xf>
    <xf numFmtId="3" fontId="5" fillId="0" borderId="13" xfId="2" applyNumberFormat="1" applyFont="1" applyBorder="1" applyAlignment="1">
      <alignment vertical="center"/>
    </xf>
    <xf numFmtId="4" fontId="5" fillId="0" borderId="13" xfId="2" applyNumberFormat="1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6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left" vertical="center"/>
    </xf>
    <xf numFmtId="165" fontId="5" fillId="0" borderId="0" xfId="2" applyNumberFormat="1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165" fontId="14" fillId="0" borderId="0" xfId="2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5" fillId="0" borderId="7" xfId="5" applyFont="1" applyBorder="1" applyAlignment="1">
      <alignment vertical="center"/>
    </xf>
    <xf numFmtId="0" fontId="5" fillId="0" borderId="8" xfId="2" applyFont="1" applyBorder="1" applyAlignment="1">
      <alignment horizontal="center" vertical="center"/>
    </xf>
    <xf numFmtId="165" fontId="5" fillId="0" borderId="8" xfId="2" applyNumberFormat="1" applyFont="1" applyBorder="1" applyAlignment="1">
      <alignment vertical="center"/>
    </xf>
    <xf numFmtId="0" fontId="5" fillId="0" borderId="9" xfId="2" applyFont="1" applyBorder="1" applyAlignment="1">
      <alignment vertical="center"/>
    </xf>
    <xf numFmtId="165" fontId="5" fillId="0" borderId="0" xfId="4" applyNumberFormat="1" applyFont="1" applyAlignment="1">
      <alignment horizontal="centerContinuous" vertical="center"/>
    </xf>
    <xf numFmtId="165" fontId="5" fillId="0" borderId="0" xfId="2" applyNumberFormat="1" applyFont="1" applyAlignment="1">
      <alignment horizontal="centerContinuous" vertical="center"/>
    </xf>
    <xf numFmtId="0" fontId="6" fillId="0" borderId="4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3" xfId="2" applyFont="1" applyBorder="1" applyAlignment="1">
      <alignment horizontal="center" vertical="center"/>
    </xf>
    <xf numFmtId="165" fontId="5" fillId="0" borderId="3" xfId="2" applyNumberFormat="1" applyFont="1" applyBorder="1" applyAlignment="1">
      <alignment horizontal="centerContinuous" vertical="center"/>
    </xf>
    <xf numFmtId="0" fontId="5" fillId="0" borderId="3" xfId="2" applyFont="1" applyBorder="1" applyAlignment="1">
      <alignment horizontal="centerContinuous" vertical="center"/>
    </xf>
    <xf numFmtId="0" fontId="5" fillId="0" borderId="4" xfId="2" applyFont="1" applyBorder="1" applyAlignment="1">
      <alignment vertical="center"/>
    </xf>
    <xf numFmtId="1" fontId="6" fillId="0" borderId="0" xfId="2" applyNumberFormat="1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center" vertical="center"/>
    </xf>
    <xf numFmtId="3" fontId="6" fillId="0" borderId="10" xfId="2" applyNumberFormat="1" applyFont="1" applyBorder="1" applyAlignment="1">
      <alignment vertical="center"/>
    </xf>
    <xf numFmtId="3" fontId="6" fillId="0" borderId="0" xfId="2" applyNumberFormat="1" applyFont="1" applyBorder="1" applyAlignment="1">
      <alignment vertical="center"/>
    </xf>
    <xf numFmtId="165" fontId="6" fillId="0" borderId="0" xfId="4" applyNumberFormat="1" applyFont="1" applyBorder="1" applyAlignment="1">
      <alignment horizontal="right" vertical="center"/>
    </xf>
    <xf numFmtId="166" fontId="6" fillId="0" borderId="0" xfId="4" applyFont="1" applyBorder="1" applyAlignment="1">
      <alignment horizontal="right" vertical="center"/>
    </xf>
    <xf numFmtId="167" fontId="5" fillId="0" borderId="0" xfId="4" applyNumberFormat="1" applyFont="1" applyBorder="1" applyAlignment="1">
      <alignment horizontal="center" vertical="center"/>
    </xf>
    <xf numFmtId="4" fontId="15" fillId="0" borderId="0" xfId="1" applyNumberFormat="1" applyFont="1" applyBorder="1" applyAlignment="1">
      <alignment horizontal="right" vertical="center" wrapText="1"/>
    </xf>
    <xf numFmtId="49" fontId="5" fillId="0" borderId="0" xfId="2" applyNumberFormat="1" applyFont="1" applyBorder="1" applyAlignment="1">
      <alignment horizontal="center" vertical="center"/>
    </xf>
    <xf numFmtId="166" fontId="5" fillId="0" borderId="0" xfId="4" applyNumberFormat="1" applyFont="1" applyBorder="1" applyAlignment="1">
      <alignment vertical="center"/>
    </xf>
    <xf numFmtId="166" fontId="6" fillId="0" borderId="0" xfId="4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165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66" fontId="6" fillId="0" borderId="10" xfId="4" applyFont="1" applyBorder="1" applyAlignment="1">
      <alignment vertical="center"/>
    </xf>
    <xf numFmtId="167" fontId="6" fillId="0" borderId="0" xfId="4" applyNumberFormat="1" applyFont="1" applyBorder="1" applyAlignment="1">
      <alignment vertical="center"/>
    </xf>
    <xf numFmtId="166" fontId="6" fillId="0" borderId="0" xfId="4" applyFont="1" applyBorder="1" applyAlignment="1">
      <alignment vertical="center"/>
    </xf>
    <xf numFmtId="167" fontId="5" fillId="0" borderId="0" xfId="2" applyNumberFormat="1" applyFont="1" applyBorder="1" applyAlignment="1">
      <alignment vertical="center"/>
    </xf>
    <xf numFmtId="166" fontId="6" fillId="0" borderId="0" xfId="4" applyFont="1" applyBorder="1" applyAlignment="1">
      <alignment horizontal="center" vertical="center"/>
    </xf>
    <xf numFmtId="167" fontId="6" fillId="0" borderId="10" xfId="4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right" vertical="center"/>
    </xf>
    <xf numFmtId="3" fontId="5" fillId="0" borderId="3" xfId="2" applyNumberFormat="1" applyFont="1" applyBorder="1" applyAlignment="1">
      <alignment vertical="center"/>
    </xf>
    <xf numFmtId="4" fontId="5" fillId="0" borderId="0" xfId="2" applyNumberFormat="1" applyFont="1" applyAlignment="1">
      <alignment horizontal="centerContinuous" vertical="center"/>
    </xf>
    <xf numFmtId="0" fontId="5" fillId="0" borderId="0" xfId="5" applyFont="1" applyAlignment="1">
      <alignment vertical="center"/>
    </xf>
    <xf numFmtId="49" fontId="5" fillId="0" borderId="0" xfId="5" applyNumberFormat="1" applyFont="1" applyAlignment="1">
      <alignment vertical="center"/>
    </xf>
    <xf numFmtId="4" fontId="5" fillId="0" borderId="0" xfId="5" applyNumberFormat="1" applyFont="1" applyAlignment="1">
      <alignment vertical="center"/>
    </xf>
    <xf numFmtId="0" fontId="5" fillId="3" borderId="0" xfId="5" applyFont="1" applyFill="1" applyAlignment="1">
      <alignment vertical="center"/>
    </xf>
    <xf numFmtId="0" fontId="6" fillId="0" borderId="2" xfId="5" applyFont="1" applyBorder="1" applyAlignment="1">
      <alignment vertical="center"/>
    </xf>
    <xf numFmtId="0" fontId="6" fillId="0" borderId="3" xfId="5" applyFont="1" applyBorder="1" applyAlignment="1">
      <alignment vertical="center"/>
    </xf>
    <xf numFmtId="0" fontId="6" fillId="0" borderId="5" xfId="5" applyFont="1" applyBorder="1" applyAlignment="1">
      <alignment horizontal="centerContinuous" vertical="center"/>
    </xf>
    <xf numFmtId="0" fontId="6" fillId="0" borderId="0" xfId="5" applyFont="1" applyAlignment="1">
      <alignment horizontal="centerContinuous" vertical="center"/>
    </xf>
    <xf numFmtId="0" fontId="7" fillId="0" borderId="5" xfId="5" applyFont="1" applyBorder="1" applyAlignment="1">
      <alignment horizontal="centerContinuous" vertical="center"/>
    </xf>
    <xf numFmtId="0" fontId="5" fillId="0" borderId="7" xfId="5" applyFont="1" applyBorder="1" applyAlignment="1">
      <alignment horizontal="centerContinuous" vertical="center"/>
    </xf>
    <xf numFmtId="0" fontId="6" fillId="0" borderId="8" xfId="5" applyFont="1" applyBorder="1" applyAlignment="1">
      <alignment horizontal="centerContinuous" vertical="center"/>
    </xf>
    <xf numFmtId="0" fontId="6" fillId="0" borderId="5" xfId="5" applyFont="1" applyBorder="1" applyAlignment="1">
      <alignment vertical="center"/>
    </xf>
    <xf numFmtId="0" fontId="6" fillId="0" borderId="0" xfId="5" applyFont="1" applyAlignment="1">
      <alignment vertical="center"/>
    </xf>
    <xf numFmtId="49" fontId="6" fillId="0" borderId="0" xfId="5" applyNumberFormat="1" applyFont="1" applyAlignment="1">
      <alignment vertical="center"/>
    </xf>
    <xf numFmtId="0" fontId="5" fillId="0" borderId="6" xfId="5" applyFont="1" applyBorder="1" applyAlignment="1">
      <alignment vertical="center"/>
    </xf>
    <xf numFmtId="0" fontId="5" fillId="0" borderId="5" xfId="5" applyFont="1" applyBorder="1" applyAlignment="1">
      <alignment vertical="center"/>
    </xf>
    <xf numFmtId="0" fontId="6" fillId="0" borderId="0" xfId="5" applyFont="1" applyAlignment="1">
      <alignment horizontal="left" vertical="center"/>
    </xf>
    <xf numFmtId="49" fontId="6" fillId="0" borderId="0" xfId="5" applyNumberFormat="1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4" fontId="6" fillId="0" borderId="0" xfId="5" applyNumberFormat="1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0" xfId="2" applyNumberFormat="1" applyFont="1" applyAlignment="1">
      <alignment horizontal="center" vertical="center"/>
    </xf>
    <xf numFmtId="49" fontId="5" fillId="0" borderId="0" xfId="5" applyNumberFormat="1" applyFont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0" xfId="5" applyNumberFormat="1" applyFont="1" applyAlignment="1">
      <alignment horizontal="center" vertical="center"/>
    </xf>
    <xf numFmtId="4" fontId="5" fillId="0" borderId="0" xfId="6" applyNumberFormat="1" applyFont="1" applyAlignment="1">
      <alignment horizontal="right" wrapText="1"/>
    </xf>
    <xf numFmtId="40" fontId="5" fillId="0" borderId="0" xfId="6" applyNumberFormat="1" applyFont="1" applyAlignment="1">
      <alignment horizontal="right" wrapText="1"/>
    </xf>
    <xf numFmtId="167" fontId="5" fillId="0" borderId="15" xfId="4" applyNumberFormat="1" applyFont="1" applyBorder="1" applyAlignment="1">
      <alignment horizontal="right" vertical="center"/>
    </xf>
    <xf numFmtId="0" fontId="6" fillId="0" borderId="6" xfId="5" applyFont="1" applyBorder="1" applyAlignment="1">
      <alignment vertical="center"/>
    </xf>
    <xf numFmtId="166" fontId="5" fillId="0" borderId="0" xfId="5" applyNumberFormat="1" applyFont="1" applyAlignment="1">
      <alignment horizontal="right" vertical="center"/>
    </xf>
    <xf numFmtId="4" fontId="5" fillId="0" borderId="0" xfId="5" applyNumberFormat="1" applyFont="1" applyAlignment="1">
      <alignment horizontal="right" vertical="center"/>
    </xf>
    <xf numFmtId="0" fontId="5" fillId="0" borderId="0" xfId="5" applyFont="1" applyAlignment="1">
      <alignment horizontal="right" vertical="center"/>
    </xf>
    <xf numFmtId="166" fontId="6" fillId="0" borderId="15" xfId="4" applyFont="1" applyBorder="1" applyAlignment="1">
      <alignment horizontal="right" vertical="center"/>
    </xf>
    <xf numFmtId="166" fontId="5" fillId="0" borderId="10" xfId="4" applyFont="1" applyBorder="1" applyAlignment="1">
      <alignment horizontal="right" vertical="center"/>
    </xf>
    <xf numFmtId="4" fontId="5" fillId="0" borderId="15" xfId="4" applyNumberFormat="1" applyFont="1" applyBorder="1" applyAlignment="1">
      <alignment horizontal="right" vertical="center"/>
    </xf>
    <xf numFmtId="3" fontId="5" fillId="0" borderId="6" xfId="5" applyNumberFormat="1" applyFont="1" applyBorder="1" applyAlignment="1">
      <alignment vertical="center"/>
    </xf>
    <xf numFmtId="4" fontId="6" fillId="0" borderId="11" xfId="4" applyNumberFormat="1" applyFont="1" applyBorder="1" applyAlignment="1">
      <alignment horizontal="right" vertical="center"/>
    </xf>
    <xf numFmtId="167" fontId="6" fillId="0" borderId="11" xfId="4" applyNumberFormat="1" applyFont="1" applyBorder="1" applyAlignment="1">
      <alignment horizontal="right" vertical="center"/>
    </xf>
    <xf numFmtId="167" fontId="5" fillId="0" borderId="0" xfId="4" applyNumberFormat="1" applyFont="1" applyBorder="1" applyAlignment="1">
      <alignment vertical="center"/>
    </xf>
    <xf numFmtId="3" fontId="5" fillId="0" borderId="0" xfId="5" applyNumberFormat="1" applyFont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5" fillId="0" borderId="3" xfId="5" applyFont="1" applyBorder="1" applyAlignment="1">
      <alignment vertical="center"/>
    </xf>
    <xf numFmtId="49" fontId="5" fillId="0" borderId="3" xfId="5" applyNumberFormat="1" applyFont="1" applyBorder="1" applyAlignment="1">
      <alignment vertical="center"/>
    </xf>
    <xf numFmtId="4" fontId="5" fillId="0" borderId="3" xfId="5" applyNumberFormat="1" applyFont="1" applyBorder="1" applyAlignment="1">
      <alignment horizontal="center" vertical="center"/>
    </xf>
    <xf numFmtId="4" fontId="5" fillId="0" borderId="3" xfId="5" applyNumberFormat="1" applyFont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49" fontId="10" fillId="0" borderId="0" xfId="5" applyNumberFormat="1" applyFont="1"/>
    <xf numFmtId="0" fontId="10" fillId="0" borderId="0" xfId="5" applyFont="1"/>
    <xf numFmtId="4" fontId="10" fillId="0" borderId="0" xfId="5" applyNumberFormat="1" applyFont="1"/>
    <xf numFmtId="0" fontId="5" fillId="0" borderId="5" xfId="5" applyFont="1" applyBorder="1" applyAlignment="1">
      <alignment horizontal="left" vertical="center"/>
    </xf>
    <xf numFmtId="0" fontId="12" fillId="0" borderId="0" xfId="5" applyFont="1" applyAlignment="1">
      <alignment horizontal="center" vertical="center"/>
    </xf>
    <xf numFmtId="49" fontId="5" fillId="0" borderId="0" xfId="2" applyNumberFormat="1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4" fontId="5" fillId="0" borderId="0" xfId="2" applyNumberFormat="1" applyFont="1" applyAlignment="1">
      <alignment horizontal="left" vertical="center" wrapText="1"/>
    </xf>
    <xf numFmtId="4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5" xfId="5" applyFont="1" applyBorder="1" applyAlignment="1">
      <alignment horizontal="center"/>
    </xf>
    <xf numFmtId="0" fontId="14" fillId="0" borderId="0" xfId="5" applyFont="1" applyAlignment="1">
      <alignment horizontal="center"/>
    </xf>
    <xf numFmtId="49" fontId="14" fillId="0" borderId="0" xfId="5" applyNumberFormat="1" applyFont="1" applyAlignment="1">
      <alignment horizontal="center"/>
    </xf>
    <xf numFmtId="4" fontId="14" fillId="0" borderId="0" xfId="5" applyNumberFormat="1" applyFont="1" applyAlignment="1">
      <alignment horizontal="center"/>
    </xf>
    <xf numFmtId="0" fontId="14" fillId="0" borderId="6" xfId="5" applyFont="1" applyBorder="1" applyAlignment="1">
      <alignment horizontal="center"/>
    </xf>
    <xf numFmtId="49" fontId="5" fillId="0" borderId="8" xfId="2" applyNumberFormat="1" applyFont="1" applyBorder="1" applyAlignment="1">
      <alignment vertical="center"/>
    </xf>
    <xf numFmtId="4" fontId="5" fillId="0" borderId="8" xfId="5" applyNumberFormat="1" applyFont="1" applyBorder="1" applyAlignment="1">
      <alignment vertical="center"/>
    </xf>
    <xf numFmtId="4" fontId="5" fillId="0" borderId="8" xfId="2" applyNumberFormat="1" applyFont="1" applyBorder="1" applyAlignment="1">
      <alignment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67" fontId="5" fillId="0" borderId="0" xfId="5" applyNumberFormat="1" applyFont="1" applyAlignment="1">
      <alignment vertical="center"/>
    </xf>
    <xf numFmtId="0" fontId="6" fillId="0" borderId="0" xfId="5" applyNumberFormat="1" applyFont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4" fontId="5" fillId="0" borderId="0" xfId="4" applyNumberFormat="1" applyFont="1" applyFill="1" applyBorder="1" applyAlignment="1">
      <alignment horizontal="right" vertical="center"/>
    </xf>
    <xf numFmtId="4" fontId="6" fillId="0" borderId="10" xfId="4" applyNumberFormat="1" applyFont="1" applyFill="1" applyBorder="1" applyAlignment="1">
      <alignment horizontal="right" vertical="center"/>
    </xf>
    <xf numFmtId="4" fontId="6" fillId="0" borderId="0" xfId="4" applyNumberFormat="1" applyFont="1" applyFill="1" applyBorder="1" applyAlignment="1">
      <alignment horizontal="right" vertical="center"/>
    </xf>
    <xf numFmtId="4" fontId="6" fillId="0" borderId="0" xfId="6" applyNumberFormat="1" applyFont="1" applyAlignment="1">
      <alignment horizontal="right" wrapText="1"/>
    </xf>
    <xf numFmtId="3" fontId="5" fillId="0" borderId="6" xfId="5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12" fillId="0" borderId="0" xfId="5" applyFont="1" applyAlignment="1">
      <alignment horizontal="center" vertical="top"/>
    </xf>
    <xf numFmtId="0" fontId="5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0" fontId="12" fillId="0" borderId="0" xfId="5" applyFont="1" applyAlignment="1">
      <alignment horizontal="left" vertical="center"/>
    </xf>
    <xf numFmtId="0" fontId="14" fillId="0" borderId="0" xfId="5" applyFont="1" applyAlignment="1">
      <alignment horizontal="center"/>
    </xf>
    <xf numFmtId="0" fontId="5" fillId="0" borderId="7" xfId="5" applyFont="1" applyBorder="1" applyAlignment="1">
      <alignment horizontal="left" vertical="center" wrapText="1"/>
    </xf>
    <xf numFmtId="0" fontId="5" fillId="0" borderId="8" xfId="5" applyFont="1" applyBorder="1" applyAlignment="1">
      <alignment horizontal="left" vertical="center" wrapText="1"/>
    </xf>
    <xf numFmtId="0" fontId="6" fillId="0" borderId="7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10" fillId="0" borderId="0" xfId="5" applyFont="1" applyAlignment="1">
      <alignment horizontal="center"/>
    </xf>
    <xf numFmtId="0" fontId="11" fillId="0" borderId="0" xfId="5" applyFont="1" applyAlignment="1">
      <alignment horizontal="center" vertical="top"/>
    </xf>
    <xf numFmtId="0" fontId="6" fillId="0" borderId="0" xfId="2" applyFont="1" applyAlignment="1">
      <alignment horizontal="center" vertical="top" wrapText="1"/>
    </xf>
    <xf numFmtId="0" fontId="11" fillId="0" borderId="0" xfId="2" applyFont="1" applyAlignment="1">
      <alignment horizontal="center" vertical="top"/>
    </xf>
    <xf numFmtId="0" fontId="12" fillId="0" borderId="0" xfId="5" applyFont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6" xfId="5" applyFont="1" applyBorder="1" applyAlignment="1">
      <alignment horizontal="center" vertical="center"/>
    </xf>
  </cellXfs>
  <cellStyles count="7">
    <cellStyle name="Millares 2" xfId="3" xr:uid="{0DDBCE59-AD89-440B-B7E0-94E6B9BB4369}"/>
    <cellStyle name="Millares 2 2" xfId="4" xr:uid="{D6ADE4FD-22F5-4D14-AA70-A6E1CDE5D226}"/>
    <cellStyle name="Normal" xfId="0" builtinId="0"/>
    <cellStyle name="Normal 2" xfId="1" xr:uid="{DAEE33AF-9A56-4747-9F4A-97C2F5BA9C48}"/>
    <cellStyle name="Normal 2 2" xfId="2" xr:uid="{1577A4F4-DA83-4D87-8D15-AD020A791D1F}"/>
    <cellStyle name="Normal 2 3" xfId="6" xr:uid="{8400CD90-5E69-463A-AEAB-A6F2D6336AD4}"/>
    <cellStyle name="Normal 4" xfId="5" xr:uid="{93798D6A-7181-45FD-9689-B060389126C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51</xdr:row>
      <xdr:rowOff>57150</xdr:rowOff>
    </xdr:from>
    <xdr:ext cx="2162175" cy="685800"/>
    <xdr:pic>
      <xdr:nvPicPr>
        <xdr:cNvPr id="2" name="12 Imagen" descr="Resultado de imagen de LOGO SENADO">
          <a:extLst>
            <a:ext uri="{FF2B5EF4-FFF2-40B4-BE49-F238E27FC236}">
              <a16:creationId xmlns:a16="http://schemas.microsoft.com/office/drawing/2014/main" id="{946B8CC0-E2A0-43F0-B672-59B67974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02" b="21609"/>
        <a:stretch>
          <a:fillRect/>
        </a:stretch>
      </xdr:blipFill>
      <xdr:spPr bwMode="auto">
        <a:xfrm>
          <a:off x="323850" y="7734300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47625</xdr:colOff>
      <xdr:row>1</xdr:row>
      <xdr:rowOff>85725</xdr:rowOff>
    </xdr:from>
    <xdr:ext cx="2162175" cy="685800"/>
    <xdr:pic>
      <xdr:nvPicPr>
        <xdr:cNvPr id="3" name="12 Imagen" descr="Resultado de imagen de LOGO SENADO">
          <a:extLst>
            <a:ext uri="{FF2B5EF4-FFF2-40B4-BE49-F238E27FC236}">
              <a16:creationId xmlns:a16="http://schemas.microsoft.com/office/drawing/2014/main" id="{F14EC6A1-D83A-4F1E-885C-771B1DA8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02" b="21609"/>
        <a:stretch>
          <a:fillRect/>
        </a:stretch>
      </xdr:blipFill>
      <xdr:spPr bwMode="auto">
        <a:xfrm>
          <a:off x="314325" y="171450"/>
          <a:ext cx="216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58</xdr:row>
      <xdr:rowOff>57150</xdr:rowOff>
    </xdr:from>
    <xdr:ext cx="2105025" cy="685800"/>
    <xdr:pic>
      <xdr:nvPicPr>
        <xdr:cNvPr id="2" name="12 Imagen" descr="Resultado de imagen de LOGO SENADO">
          <a:extLst>
            <a:ext uri="{FF2B5EF4-FFF2-40B4-BE49-F238E27FC236}">
              <a16:creationId xmlns:a16="http://schemas.microsoft.com/office/drawing/2014/main" id="{06AE4330-FCC3-48E3-98CE-C852F1A7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02" b="21609"/>
        <a:stretch>
          <a:fillRect/>
        </a:stretch>
      </xdr:blipFill>
      <xdr:spPr bwMode="auto">
        <a:xfrm>
          <a:off x="257175" y="8686800"/>
          <a:ext cx="21050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</xdr:colOff>
      <xdr:row>1</xdr:row>
      <xdr:rowOff>19051</xdr:rowOff>
    </xdr:from>
    <xdr:ext cx="2105025" cy="628650"/>
    <xdr:pic>
      <xdr:nvPicPr>
        <xdr:cNvPr id="3" name="12 Imagen" descr="Resultado de imagen de LOGO SENADO">
          <a:extLst>
            <a:ext uri="{FF2B5EF4-FFF2-40B4-BE49-F238E27FC236}">
              <a16:creationId xmlns:a16="http://schemas.microsoft.com/office/drawing/2014/main" id="{5A81F7E4-AE16-4F32-A6A1-CF8D4107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02" b="21609"/>
        <a:stretch>
          <a:fillRect/>
        </a:stretch>
      </xdr:blipFill>
      <xdr:spPr bwMode="auto">
        <a:xfrm>
          <a:off x="247650" y="171451"/>
          <a:ext cx="21050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57FF-FC56-40AF-952D-3251CE806E49}">
  <sheetPr>
    <tabColor rgb="FF0070C0"/>
    <pageSetUpPr fitToPage="1"/>
  </sheetPr>
  <dimension ref="B1:S130"/>
  <sheetViews>
    <sheetView showGridLines="0" zoomScaleNormal="100" workbookViewId="0">
      <selection activeCell="E4" sqref="E4:S4"/>
    </sheetView>
  </sheetViews>
  <sheetFormatPr baseColWidth="10" defaultColWidth="11.5703125" defaultRowHeight="11.25" x14ac:dyDescent="0.25"/>
  <cols>
    <col min="1" max="1" width="4" style="7" customWidth="1"/>
    <col min="2" max="2" width="5.42578125" style="7" customWidth="1"/>
    <col min="3" max="3" width="28.5703125" style="7" customWidth="1"/>
    <col min="4" max="4" width="5.28515625" style="8" hidden="1" customWidth="1"/>
    <col min="5" max="5" width="15.5703125" style="97" customWidth="1"/>
    <col min="6" max="6" width="2.42578125" style="7" customWidth="1"/>
    <col min="7" max="7" width="16.140625" style="10" customWidth="1"/>
    <col min="8" max="8" width="2.28515625" style="10" customWidth="1"/>
    <col min="9" max="9" width="17.140625" style="10" hidden="1" customWidth="1"/>
    <col min="10" max="10" width="2.42578125" style="10" customWidth="1"/>
    <col min="11" max="11" width="4.85546875" style="7" customWidth="1"/>
    <col min="12" max="12" width="31.28515625" style="7" customWidth="1"/>
    <col min="13" max="13" width="2" style="8" hidden="1" customWidth="1"/>
    <col min="14" max="14" width="17.85546875" style="7" customWidth="1"/>
    <col min="15" max="15" width="4.140625" style="7" customWidth="1"/>
    <col min="16" max="16" width="17.85546875" style="7" customWidth="1"/>
    <col min="17" max="17" width="1.7109375" style="7" customWidth="1"/>
    <col min="18" max="18" width="17.85546875" style="7" hidden="1" customWidth="1"/>
    <col min="19" max="19" width="1.42578125" style="7" customWidth="1"/>
    <col min="20" max="16384" width="11.5703125" style="7"/>
  </cols>
  <sheetData>
    <row r="1" spans="2:19" s="11" customFormat="1" ht="6.75" customHeight="1" thickBot="1" x14ac:dyDescent="0.3">
      <c r="B1" s="7"/>
      <c r="C1" s="7"/>
      <c r="D1" s="8"/>
      <c r="E1" s="9"/>
      <c r="F1" s="7"/>
      <c r="G1" s="10"/>
      <c r="H1" s="10"/>
      <c r="I1" s="10"/>
      <c r="J1" s="10"/>
      <c r="K1" s="7"/>
      <c r="L1" s="7"/>
      <c r="M1" s="8"/>
      <c r="N1" s="7"/>
      <c r="O1" s="7"/>
      <c r="P1" s="7"/>
      <c r="Q1" s="7"/>
      <c r="R1" s="7"/>
      <c r="S1" s="7"/>
    </row>
    <row r="2" spans="2:19" s="11" customFormat="1" ht="15" customHeight="1" x14ac:dyDescent="0.25">
      <c r="B2" s="12"/>
      <c r="C2" s="13"/>
      <c r="D2" s="13"/>
      <c r="E2" s="217" t="s">
        <v>734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9"/>
    </row>
    <row r="3" spans="2:19" s="11" customFormat="1" ht="15.75" customHeight="1" x14ac:dyDescent="0.25">
      <c r="B3" s="14"/>
      <c r="C3" s="15"/>
      <c r="D3" s="15"/>
      <c r="E3" s="220" t="s">
        <v>837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21"/>
    </row>
    <row r="4" spans="2:19" s="11" customFormat="1" ht="18" customHeight="1" x14ac:dyDescent="0.25">
      <c r="B4" s="16"/>
      <c r="C4" s="17"/>
      <c r="D4" s="17"/>
      <c r="E4" s="220" t="s">
        <v>980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21"/>
    </row>
    <row r="5" spans="2:19" s="11" customFormat="1" ht="18.75" customHeight="1" thickBot="1" x14ac:dyDescent="0.3">
      <c r="B5" s="18"/>
      <c r="C5" s="19"/>
      <c r="D5" s="19"/>
      <c r="E5" s="222" t="s">
        <v>838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4"/>
    </row>
    <row r="6" spans="2:19" s="11" customFormat="1" ht="6.75" customHeight="1" x14ac:dyDescent="0.25">
      <c r="B6" s="20"/>
      <c r="C6" s="21"/>
      <c r="D6" s="22"/>
      <c r="E6" s="23"/>
      <c r="F6" s="21"/>
      <c r="G6" s="24"/>
      <c r="H6" s="24"/>
      <c r="I6" s="24"/>
      <c r="J6" s="24"/>
      <c r="K6" s="21"/>
      <c r="L6" s="21"/>
      <c r="M6" s="22"/>
      <c r="N6" s="21"/>
      <c r="O6" s="21"/>
      <c r="P6" s="21"/>
      <c r="Q6" s="21"/>
      <c r="R6" s="21"/>
      <c r="S6" s="25"/>
    </row>
    <row r="7" spans="2:19" s="11" customFormat="1" ht="19.5" customHeight="1" x14ac:dyDescent="0.25">
      <c r="B7" s="20"/>
      <c r="C7" s="21"/>
      <c r="D7" s="26" t="s">
        <v>839</v>
      </c>
      <c r="E7" s="27" t="s">
        <v>840</v>
      </c>
      <c r="F7" s="22"/>
      <c r="G7" s="22" t="s">
        <v>840</v>
      </c>
      <c r="H7" s="22"/>
      <c r="I7" s="28" t="s">
        <v>841</v>
      </c>
      <c r="J7" s="22"/>
      <c r="K7" s="22"/>
      <c r="L7" s="21"/>
      <c r="M7" s="26" t="s">
        <v>839</v>
      </c>
      <c r="N7" s="22" t="s">
        <v>840</v>
      </c>
      <c r="O7" s="22"/>
      <c r="P7" s="22" t="s">
        <v>840</v>
      </c>
      <c r="Q7" s="22"/>
      <c r="R7" s="28" t="s">
        <v>841</v>
      </c>
      <c r="S7" s="25"/>
    </row>
    <row r="8" spans="2:19" s="11" customFormat="1" x14ac:dyDescent="0.25">
      <c r="B8" s="20"/>
      <c r="C8" s="21"/>
      <c r="D8" s="26"/>
      <c r="E8" s="26">
        <v>2021</v>
      </c>
      <c r="F8" s="26"/>
      <c r="G8" s="26">
        <v>2020</v>
      </c>
      <c r="H8" s="26"/>
      <c r="I8" s="26"/>
      <c r="J8" s="26"/>
      <c r="K8" s="22"/>
      <c r="L8" s="21"/>
      <c r="M8" s="26"/>
      <c r="N8" s="26">
        <f>+E8</f>
        <v>2021</v>
      </c>
      <c r="O8" s="26"/>
      <c r="P8" s="26">
        <f>+G8</f>
        <v>2020</v>
      </c>
      <c r="Q8" s="26"/>
      <c r="R8" s="26"/>
      <c r="S8" s="25"/>
    </row>
    <row r="9" spans="2:19" s="11" customFormat="1" x14ac:dyDescent="0.25">
      <c r="B9" s="29" t="s">
        <v>842</v>
      </c>
      <c r="C9" s="26" t="s">
        <v>843</v>
      </c>
      <c r="D9" s="26"/>
      <c r="E9" s="23"/>
      <c r="F9" s="21"/>
      <c r="G9" s="30"/>
      <c r="H9" s="30"/>
      <c r="I9" s="30"/>
      <c r="J9" s="30"/>
      <c r="K9" s="31" t="s">
        <v>842</v>
      </c>
      <c r="L9" s="26" t="s">
        <v>844</v>
      </c>
      <c r="M9" s="26"/>
      <c r="N9" s="21"/>
      <c r="O9" s="21"/>
      <c r="P9" s="21"/>
      <c r="Q9" s="21"/>
      <c r="R9" s="21"/>
      <c r="S9" s="25"/>
    </row>
    <row r="10" spans="2:19" s="11" customFormat="1" x14ac:dyDescent="0.25">
      <c r="B10" s="20"/>
      <c r="C10" s="21"/>
      <c r="D10" s="26"/>
      <c r="E10" s="23"/>
      <c r="F10" s="22"/>
      <c r="G10" s="24"/>
      <c r="H10" s="24"/>
      <c r="I10" s="24"/>
      <c r="J10" s="24"/>
      <c r="K10" s="22"/>
      <c r="L10" s="21"/>
      <c r="M10" s="26"/>
      <c r="N10" s="32"/>
      <c r="O10" s="22"/>
      <c r="P10" s="21"/>
      <c r="Q10" s="21"/>
      <c r="R10" s="21"/>
      <c r="S10" s="25"/>
    </row>
    <row r="11" spans="2:19" s="11" customFormat="1" x14ac:dyDescent="0.25">
      <c r="B11" s="20"/>
      <c r="C11" s="33" t="s">
        <v>845</v>
      </c>
      <c r="D11" s="26"/>
      <c r="E11" s="34">
        <f>SUM(E12:E14)</f>
        <v>1276632656.51</v>
      </c>
      <c r="F11" s="35"/>
      <c r="G11" s="36">
        <f>SUM(G12:G14)</f>
        <v>311634334</v>
      </c>
      <c r="H11" s="37"/>
      <c r="I11" s="38">
        <f>+E11-G11</f>
        <v>964998322.50999999</v>
      </c>
      <c r="J11" s="39"/>
      <c r="K11" s="22"/>
      <c r="L11" s="33" t="s">
        <v>846</v>
      </c>
      <c r="M11" s="26"/>
      <c r="N11" s="40">
        <f>SUM(N12:N14)</f>
        <v>38320867653.909996</v>
      </c>
      <c r="O11" s="35"/>
      <c r="P11" s="40">
        <f>SUM(P13:P14)</f>
        <v>32463746396.629997</v>
      </c>
      <c r="Q11" s="41"/>
      <c r="R11" s="40">
        <f>+N11-P11</f>
        <v>5857121257.2799988</v>
      </c>
      <c r="S11" s="42"/>
    </row>
    <row r="12" spans="2:19" s="11" customFormat="1" x14ac:dyDescent="0.25">
      <c r="B12" s="20">
        <v>11</v>
      </c>
      <c r="C12" s="21" t="s">
        <v>847</v>
      </c>
      <c r="D12" s="43" t="s">
        <v>848</v>
      </c>
      <c r="E12" s="44">
        <f>+E62</f>
        <v>46200000</v>
      </c>
      <c r="F12" s="45"/>
      <c r="G12" s="46">
        <f>+G62</f>
        <v>48000000</v>
      </c>
      <c r="H12" s="47"/>
      <c r="I12" s="48">
        <f>+E12-G12</f>
        <v>-1800000</v>
      </c>
      <c r="J12" s="49"/>
      <c r="K12" s="7">
        <v>23</v>
      </c>
      <c r="L12" s="7" t="s">
        <v>849</v>
      </c>
      <c r="M12" s="8" t="s">
        <v>850</v>
      </c>
      <c r="N12" s="50">
        <f>+N62</f>
        <v>15047504811.33</v>
      </c>
      <c r="O12" s="7"/>
      <c r="P12" s="50">
        <f>+P62</f>
        <v>0</v>
      </c>
      <c r="Q12" s="47"/>
      <c r="R12" s="47">
        <f>+N13-P13</f>
        <v>-7352798649.6800003</v>
      </c>
      <c r="S12" s="25"/>
    </row>
    <row r="13" spans="2:19" s="11" customFormat="1" x14ac:dyDescent="0.25">
      <c r="B13" s="20">
        <v>13</v>
      </c>
      <c r="C13" s="21" t="s">
        <v>851</v>
      </c>
      <c r="D13" s="43" t="s">
        <v>852</v>
      </c>
      <c r="E13" s="44">
        <f>+E66</f>
        <v>243369436</v>
      </c>
      <c r="F13" s="45"/>
      <c r="G13" s="46">
        <f>+G66</f>
        <v>263634334</v>
      </c>
      <c r="H13" s="47"/>
      <c r="I13" s="48">
        <f>+E13-G13</f>
        <v>-20264898</v>
      </c>
      <c r="J13" s="49"/>
      <c r="K13" s="51">
        <v>24</v>
      </c>
      <c r="L13" s="21" t="s">
        <v>853</v>
      </c>
      <c r="M13" s="43" t="s">
        <v>850</v>
      </c>
      <c r="N13" s="46">
        <f>+N65</f>
        <v>1082695448.6599998</v>
      </c>
      <c r="O13" s="45"/>
      <c r="P13" s="46">
        <f>+P65</f>
        <v>8435494098.3400002</v>
      </c>
      <c r="Q13" s="47"/>
      <c r="R13" s="47">
        <f>+N14-P14</f>
        <v>-1837584904.3699989</v>
      </c>
      <c r="S13" s="25"/>
    </row>
    <row r="14" spans="2:19" s="11" customFormat="1" x14ac:dyDescent="0.25">
      <c r="B14" s="20">
        <v>19</v>
      </c>
      <c r="C14" s="21" t="s">
        <v>854</v>
      </c>
      <c r="D14" s="26" t="s">
        <v>855</v>
      </c>
      <c r="E14" s="44">
        <f>+E70</f>
        <v>987063220.50999999</v>
      </c>
      <c r="F14" s="45"/>
      <c r="G14" s="46">
        <v>0</v>
      </c>
      <c r="H14" s="47"/>
      <c r="I14" s="48">
        <f>+E14-G14</f>
        <v>987063220.50999999</v>
      </c>
      <c r="J14" s="49"/>
      <c r="K14" s="51">
        <v>25</v>
      </c>
      <c r="L14" s="21" t="s">
        <v>856</v>
      </c>
      <c r="M14" s="43" t="s">
        <v>857</v>
      </c>
      <c r="N14" s="52">
        <f>+N75</f>
        <v>22190667393.919998</v>
      </c>
      <c r="O14" s="45"/>
      <c r="P14" s="52">
        <f>+P74</f>
        <v>24028252298.289997</v>
      </c>
      <c r="Q14" s="47"/>
      <c r="R14" s="47"/>
      <c r="S14" s="25"/>
    </row>
    <row r="15" spans="2:19" s="11" customFormat="1" x14ac:dyDescent="0.25">
      <c r="B15" s="20"/>
      <c r="C15" s="21"/>
      <c r="D15" s="26"/>
      <c r="E15" s="23"/>
      <c r="F15" s="53"/>
      <c r="G15" s="54"/>
      <c r="H15" s="54"/>
      <c r="I15" s="54"/>
      <c r="J15" s="24"/>
      <c r="K15" s="51"/>
      <c r="L15" s="21"/>
      <c r="M15" s="26"/>
      <c r="N15" s="47"/>
      <c r="O15" s="45"/>
      <c r="P15" s="47"/>
      <c r="Q15" s="41"/>
      <c r="R15" s="40">
        <f>+N16-P16</f>
        <v>-5079764371.2200012</v>
      </c>
      <c r="S15" s="25"/>
    </row>
    <row r="16" spans="2:19" s="11" customFormat="1" x14ac:dyDescent="0.25">
      <c r="B16" s="20"/>
      <c r="C16" s="33" t="s">
        <v>858</v>
      </c>
      <c r="D16" s="26"/>
      <c r="E16" s="34">
        <f>SUM(E18:E20)</f>
        <v>182631721047.77005</v>
      </c>
      <c r="F16" s="35"/>
      <c r="G16" s="36">
        <f>SUM(G18:G20)</f>
        <v>185105700423.07004</v>
      </c>
      <c r="H16" s="37"/>
      <c r="I16" s="36">
        <f>+E16-G16</f>
        <v>-2473979375.2999878</v>
      </c>
      <c r="J16" s="39"/>
      <c r="K16" s="51"/>
      <c r="L16" s="33" t="s">
        <v>859</v>
      </c>
      <c r="M16" s="26"/>
      <c r="N16" s="40">
        <f>+N17+N18</f>
        <v>3202071070.0699997</v>
      </c>
      <c r="O16" s="45"/>
      <c r="P16" s="40">
        <f>+P18+P17</f>
        <v>8281835441.2900009</v>
      </c>
      <c r="Q16" s="47"/>
      <c r="R16" s="47">
        <f>+N18-P18</f>
        <v>-6241746418.5900011</v>
      </c>
      <c r="S16" s="25"/>
    </row>
    <row r="17" spans="2:19" x14ac:dyDescent="0.25">
      <c r="B17" s="20"/>
      <c r="C17" s="21"/>
      <c r="D17" s="26"/>
      <c r="E17" s="55"/>
      <c r="F17" s="45"/>
      <c r="G17" s="47"/>
      <c r="H17" s="47"/>
      <c r="I17" s="47"/>
      <c r="J17" s="49"/>
      <c r="K17" s="51">
        <v>25</v>
      </c>
      <c r="L17" s="21" t="s">
        <v>856</v>
      </c>
      <c r="M17" s="43" t="s">
        <v>857</v>
      </c>
      <c r="N17" s="46">
        <f>+N80</f>
        <v>1161982047.3699999</v>
      </c>
      <c r="O17" s="45"/>
      <c r="P17" s="56">
        <v>0</v>
      </c>
      <c r="Q17" s="47"/>
      <c r="R17" s="47"/>
      <c r="S17" s="25"/>
    </row>
    <row r="18" spans="2:19" x14ac:dyDescent="0.25">
      <c r="B18" s="20">
        <v>13</v>
      </c>
      <c r="C18" s="21" t="s">
        <v>851</v>
      </c>
      <c r="D18" s="43" t="s">
        <v>852</v>
      </c>
      <c r="E18" s="44">
        <f>+E77</f>
        <v>90893196</v>
      </c>
      <c r="F18" s="45"/>
      <c r="G18" s="46">
        <f>+G77</f>
        <v>0</v>
      </c>
      <c r="H18" s="47"/>
      <c r="I18" s="47">
        <f>+E19-G19</f>
        <v>-2321381400.9700012</v>
      </c>
      <c r="J18" s="49"/>
      <c r="K18" s="51">
        <v>27</v>
      </c>
      <c r="L18" s="21" t="s">
        <v>860</v>
      </c>
      <c r="M18" s="43" t="s">
        <v>861</v>
      </c>
      <c r="N18" s="46">
        <f>+N82</f>
        <v>2040089022.7</v>
      </c>
      <c r="O18" s="45"/>
      <c r="P18" s="46">
        <f>+P82</f>
        <v>8281835441.2900009</v>
      </c>
      <c r="Q18" s="57"/>
      <c r="R18" s="58">
        <f>+N20-P20</f>
        <v>777356886.05999756</v>
      </c>
      <c r="S18" s="25"/>
    </row>
    <row r="19" spans="2:19" x14ac:dyDescent="0.25">
      <c r="B19" s="20">
        <v>16</v>
      </c>
      <c r="C19" s="21" t="s">
        <v>862</v>
      </c>
      <c r="D19" s="43" t="s">
        <v>863</v>
      </c>
      <c r="E19" s="44">
        <f>+E79</f>
        <v>176282820276.10004</v>
      </c>
      <c r="F19" s="45"/>
      <c r="G19" s="46">
        <f>+G79</f>
        <v>178604201677.07004</v>
      </c>
      <c r="H19" s="47"/>
      <c r="I19" s="48">
        <f>+E20-G20</f>
        <v>-243491170.32999992</v>
      </c>
      <c r="J19" s="49"/>
      <c r="K19" s="51"/>
      <c r="L19" s="21"/>
      <c r="M19" s="22"/>
      <c r="N19" s="21"/>
      <c r="O19" s="21"/>
      <c r="P19" s="21"/>
      <c r="Q19" s="59"/>
      <c r="R19" s="59"/>
      <c r="S19" s="25"/>
    </row>
    <row r="20" spans="2:19" x14ac:dyDescent="0.25">
      <c r="B20" s="20">
        <v>19</v>
      </c>
      <c r="C20" s="21" t="s">
        <v>864</v>
      </c>
      <c r="D20" s="43" t="s">
        <v>855</v>
      </c>
      <c r="E20" s="44">
        <f>+E95</f>
        <v>6258007575.6700001</v>
      </c>
      <c r="F20" s="45"/>
      <c r="G20" s="46">
        <f>+G95</f>
        <v>6501498746</v>
      </c>
      <c r="H20" s="47"/>
      <c r="I20" s="47"/>
      <c r="J20" s="49"/>
      <c r="K20" s="21"/>
      <c r="L20" s="15" t="s">
        <v>865</v>
      </c>
      <c r="M20" s="26"/>
      <c r="N20" s="58">
        <f>+N16+N11</f>
        <v>41522938723.979996</v>
      </c>
      <c r="O20" s="60"/>
      <c r="P20" s="58">
        <f>+P16+P11</f>
        <v>40745581837.919998</v>
      </c>
      <c r="Q20" s="53"/>
      <c r="R20" s="53"/>
      <c r="S20" s="25"/>
    </row>
    <row r="21" spans="2:19" x14ac:dyDescent="0.25">
      <c r="B21" s="20"/>
      <c r="C21" s="21"/>
      <c r="D21" s="26"/>
      <c r="E21" s="55"/>
      <c r="F21" s="45"/>
      <c r="G21" s="47"/>
      <c r="H21" s="47"/>
      <c r="I21" s="47"/>
      <c r="J21" s="49"/>
      <c r="K21" s="22"/>
      <c r="L21" s="21"/>
      <c r="M21" s="26"/>
      <c r="N21" s="53"/>
      <c r="O21" s="53"/>
      <c r="P21" s="53"/>
      <c r="Q21" s="41"/>
      <c r="R21" s="38">
        <f>+N22-P22</f>
        <v>-2286337938.8499756</v>
      </c>
      <c r="S21" s="25"/>
    </row>
    <row r="22" spans="2:19" x14ac:dyDescent="0.25">
      <c r="B22" s="20"/>
      <c r="C22" s="21"/>
      <c r="D22" s="26"/>
      <c r="E22" s="23"/>
      <c r="F22" s="53"/>
      <c r="G22" s="54"/>
      <c r="H22" s="54"/>
      <c r="I22" s="54"/>
      <c r="J22" s="49"/>
      <c r="K22" s="15">
        <v>3</v>
      </c>
      <c r="L22" s="15" t="s">
        <v>866</v>
      </c>
      <c r="M22" s="26"/>
      <c r="N22" s="40">
        <f>+N23</f>
        <v>142385414980.29901</v>
      </c>
      <c r="O22" s="35"/>
      <c r="P22" s="40">
        <f>+P23</f>
        <v>144671752919.14899</v>
      </c>
      <c r="Q22" s="47"/>
      <c r="R22" s="48">
        <f>+N23-P23</f>
        <v>-2286337938.8499756</v>
      </c>
      <c r="S22" s="25"/>
    </row>
    <row r="23" spans="2:19" x14ac:dyDescent="0.25">
      <c r="B23" s="20"/>
      <c r="C23" s="21"/>
      <c r="D23" s="26"/>
      <c r="E23" s="61"/>
      <c r="F23" s="62"/>
      <c r="G23" s="63"/>
      <c r="H23" s="63"/>
      <c r="I23" s="63"/>
      <c r="J23" s="64"/>
      <c r="K23" s="21">
        <v>31</v>
      </c>
      <c r="L23" s="21" t="s">
        <v>867</v>
      </c>
      <c r="M23" s="43" t="s">
        <v>868</v>
      </c>
      <c r="N23" s="46">
        <f>+N90</f>
        <v>142385414980.29901</v>
      </c>
      <c r="O23" s="62"/>
      <c r="P23" s="46">
        <f>+P90</f>
        <v>144671752919.14899</v>
      </c>
      <c r="Q23" s="53"/>
      <c r="R23" s="53"/>
      <c r="S23" s="25"/>
    </row>
    <row r="24" spans="2:19" ht="12" thickBot="1" x14ac:dyDescent="0.3">
      <c r="B24" s="20"/>
      <c r="C24" s="15" t="s">
        <v>869</v>
      </c>
      <c r="D24" s="26"/>
      <c r="E24" s="65">
        <f>+E16+E11</f>
        <v>183908353704.28006</v>
      </c>
      <c r="F24" s="35"/>
      <c r="G24" s="66">
        <f>+G16+G11</f>
        <v>185417334757.07004</v>
      </c>
      <c r="H24" s="37"/>
      <c r="I24" s="66">
        <f>+E24-G24</f>
        <v>-1508981052.789978</v>
      </c>
      <c r="J24" s="64"/>
      <c r="K24" s="21"/>
      <c r="L24" s="21"/>
      <c r="M24" s="26"/>
      <c r="N24" s="53"/>
      <c r="O24" s="53"/>
      <c r="P24" s="53"/>
      <c r="Q24" s="41"/>
      <c r="R24" s="67">
        <f>+N25-P25</f>
        <v>-1508981052.789978</v>
      </c>
      <c r="S24" s="25"/>
    </row>
    <row r="25" spans="2:19" ht="12.75" thickTop="1" thickBot="1" x14ac:dyDescent="0.3">
      <c r="B25" s="20"/>
      <c r="C25" s="21"/>
      <c r="D25" s="26"/>
      <c r="E25" s="61"/>
      <c r="F25" s="53"/>
      <c r="G25" s="63"/>
      <c r="H25" s="63"/>
      <c r="I25" s="63"/>
      <c r="J25" s="51"/>
      <c r="K25" s="21"/>
      <c r="L25" s="15" t="s">
        <v>870</v>
      </c>
      <c r="M25" s="26"/>
      <c r="N25" s="67">
        <f>+N20+N22</f>
        <v>183908353704.27899</v>
      </c>
      <c r="O25" s="35"/>
      <c r="P25" s="67">
        <f>+P20+P22</f>
        <v>185417334757.06897</v>
      </c>
      <c r="Q25" s="53"/>
      <c r="R25" s="53"/>
      <c r="S25" s="25"/>
    </row>
    <row r="26" spans="2:19" ht="12" thickTop="1" x14ac:dyDescent="0.25">
      <c r="B26" s="20"/>
      <c r="C26" s="21"/>
      <c r="D26" s="26"/>
      <c r="E26" s="61"/>
      <c r="F26" s="53"/>
      <c r="G26" s="63"/>
      <c r="H26" s="63"/>
      <c r="I26" s="63"/>
      <c r="J26" s="64"/>
      <c r="K26" s="21"/>
      <c r="L26" s="21"/>
      <c r="M26" s="26"/>
      <c r="N26" s="53"/>
      <c r="O26" s="53"/>
      <c r="P26" s="53"/>
      <c r="Q26" s="53"/>
      <c r="R26" s="53"/>
      <c r="S26" s="25"/>
    </row>
    <row r="27" spans="2:19" x14ac:dyDescent="0.25">
      <c r="B27" s="20"/>
      <c r="C27" s="15" t="s">
        <v>871</v>
      </c>
      <c r="D27" s="26"/>
      <c r="E27" s="68">
        <f>SUM(E28:E30)</f>
        <v>0</v>
      </c>
      <c r="F27" s="60"/>
      <c r="G27" s="69">
        <f>SUM(G28:G30)</f>
        <v>0</v>
      </c>
      <c r="H27" s="70"/>
      <c r="I27" s="69">
        <f>SUM(I28:I30)</f>
        <v>0</v>
      </c>
      <c r="J27" s="71"/>
      <c r="K27" s="21"/>
      <c r="L27" s="15" t="s">
        <v>872</v>
      </c>
      <c r="M27" s="26"/>
      <c r="N27" s="58">
        <f>SUM(N28:N30)</f>
        <v>0</v>
      </c>
      <c r="O27" s="62"/>
      <c r="P27" s="58">
        <f>SUM(P28:P30)</f>
        <v>0</v>
      </c>
      <c r="Q27" s="57"/>
      <c r="R27" s="58">
        <f>SUM(R28:R30)</f>
        <v>0</v>
      </c>
      <c r="S27" s="72"/>
    </row>
    <row r="28" spans="2:19" x14ac:dyDescent="0.25">
      <c r="B28" s="20">
        <v>81</v>
      </c>
      <c r="C28" s="21" t="s">
        <v>873</v>
      </c>
      <c r="D28" s="43" t="s">
        <v>874</v>
      </c>
      <c r="E28" s="44">
        <f>+E105</f>
        <v>2210195744</v>
      </c>
      <c r="F28" s="62"/>
      <c r="G28" s="46">
        <f>+G105</f>
        <v>2728450350</v>
      </c>
      <c r="H28" s="47"/>
      <c r="I28" s="48">
        <f>+E28-G28</f>
        <v>-518254606</v>
      </c>
      <c r="J28" s="64"/>
      <c r="K28" s="21">
        <v>91</v>
      </c>
      <c r="L28" s="21" t="s">
        <v>875</v>
      </c>
      <c r="M28" s="43" t="s">
        <v>874</v>
      </c>
      <c r="N28" s="46">
        <f>+N105</f>
        <v>6284242482860.5898</v>
      </c>
      <c r="O28" s="62"/>
      <c r="P28" s="46">
        <f>+P105</f>
        <v>176595820908.29001</v>
      </c>
      <c r="Q28" s="47"/>
      <c r="R28" s="63">
        <f>+N28-P28</f>
        <v>6107646661952.2998</v>
      </c>
      <c r="S28" s="25"/>
    </row>
    <row r="29" spans="2:19" x14ac:dyDescent="0.25">
      <c r="B29" s="20">
        <v>83</v>
      </c>
      <c r="C29" s="21" t="s">
        <v>876</v>
      </c>
      <c r="D29" s="43" t="s">
        <v>877</v>
      </c>
      <c r="E29" s="44">
        <f>+E107</f>
        <v>13304410069.4</v>
      </c>
      <c r="F29" s="62"/>
      <c r="G29" s="46">
        <f>+G107</f>
        <v>13304410069.4</v>
      </c>
      <c r="H29" s="47"/>
      <c r="I29" s="63">
        <f>+E29-G29</f>
        <v>0</v>
      </c>
      <c r="J29" s="64"/>
      <c r="K29" s="51">
        <v>93</v>
      </c>
      <c r="L29" s="21" t="s">
        <v>878</v>
      </c>
      <c r="M29" s="43" t="s">
        <v>877</v>
      </c>
      <c r="N29" s="46">
        <f>+N107</f>
        <v>567344987.55999994</v>
      </c>
      <c r="O29" s="62"/>
      <c r="P29" s="46">
        <f>+P107</f>
        <v>567344987.55999994</v>
      </c>
      <c r="Q29" s="47"/>
      <c r="R29" s="63">
        <f>+N29-P29</f>
        <v>0</v>
      </c>
      <c r="S29" s="72"/>
    </row>
    <row r="30" spans="2:19" x14ac:dyDescent="0.25">
      <c r="B30" s="20">
        <v>89</v>
      </c>
      <c r="C30" s="21" t="s">
        <v>879</v>
      </c>
      <c r="D30" s="43" t="s">
        <v>877</v>
      </c>
      <c r="E30" s="48">
        <f>+E111</f>
        <v>-15514605813.4</v>
      </c>
      <c r="F30" s="62"/>
      <c r="G30" s="48">
        <f>+G111</f>
        <v>-16032860419.4</v>
      </c>
      <c r="H30" s="47"/>
      <c r="I30" s="63">
        <f>+E30-G30</f>
        <v>518254606</v>
      </c>
      <c r="J30" s="64"/>
      <c r="K30" s="51">
        <v>99</v>
      </c>
      <c r="L30" s="21" t="s">
        <v>880</v>
      </c>
      <c r="M30" s="43" t="s">
        <v>877</v>
      </c>
      <c r="N30" s="48">
        <f>+N110</f>
        <v>-6284809827848.1494</v>
      </c>
      <c r="O30" s="47"/>
      <c r="P30" s="48">
        <f>+P110</f>
        <v>-177163165895.85001</v>
      </c>
      <c r="Q30" s="47"/>
      <c r="R30" s="48">
        <f>+N30-P30</f>
        <v>-6107646661952.2998</v>
      </c>
      <c r="S30" s="72"/>
    </row>
    <row r="31" spans="2:19" ht="7.5" customHeight="1" x14ac:dyDescent="0.25">
      <c r="B31" s="20"/>
      <c r="C31" s="21"/>
      <c r="D31" s="22"/>
      <c r="E31" s="23"/>
      <c r="F31" s="21"/>
      <c r="G31" s="24"/>
      <c r="H31" s="24"/>
      <c r="I31" s="24"/>
      <c r="J31" s="24"/>
      <c r="K31" s="51"/>
      <c r="L31" s="21"/>
      <c r="M31" s="22"/>
      <c r="N31" s="64"/>
      <c r="O31" s="73"/>
      <c r="P31" s="63"/>
      <c r="Q31" s="64"/>
      <c r="R31" s="64"/>
      <c r="S31" s="25"/>
    </row>
    <row r="32" spans="2:19" ht="7.5" customHeight="1" x14ac:dyDescent="0.25">
      <c r="B32" s="20"/>
      <c r="C32" s="21"/>
      <c r="D32" s="22"/>
      <c r="E32" s="61"/>
      <c r="F32" s="21"/>
      <c r="G32" s="51"/>
      <c r="H32" s="51"/>
      <c r="I32" s="51"/>
      <c r="J32" s="51"/>
      <c r="K32" s="51"/>
      <c r="L32" s="21"/>
      <c r="M32" s="22"/>
      <c r="N32" s="21"/>
      <c r="O32" s="21"/>
      <c r="P32" s="53"/>
      <c r="Q32" s="21"/>
      <c r="R32" s="21"/>
      <c r="S32" s="25"/>
    </row>
    <row r="33" spans="2:19" s="11" customFormat="1" x14ac:dyDescent="0.25">
      <c r="B33" s="74"/>
      <c r="C33" s="75"/>
      <c r="D33" s="76"/>
      <c r="E33" s="77"/>
      <c r="F33" s="75"/>
      <c r="G33" s="78"/>
      <c r="H33" s="78"/>
      <c r="I33" s="78"/>
      <c r="J33" s="78"/>
      <c r="K33" s="75"/>
      <c r="L33" s="75"/>
      <c r="M33" s="76"/>
      <c r="N33" s="79"/>
      <c r="O33" s="75"/>
      <c r="P33" s="80"/>
      <c r="Q33" s="75"/>
      <c r="R33" s="75"/>
      <c r="S33" s="81"/>
    </row>
    <row r="34" spans="2:19" s="11" customFormat="1" x14ac:dyDescent="0.25">
      <c r="B34" s="20"/>
      <c r="C34" s="21"/>
      <c r="D34" s="22"/>
      <c r="E34" s="23"/>
      <c r="F34" s="21"/>
      <c r="G34" s="24"/>
      <c r="H34" s="24"/>
      <c r="I34" s="24"/>
      <c r="J34" s="24"/>
      <c r="K34" s="21"/>
      <c r="L34" s="21"/>
      <c r="M34" s="22"/>
      <c r="N34" s="21"/>
      <c r="O34" s="21"/>
      <c r="P34" s="21"/>
      <c r="Q34" s="21"/>
      <c r="R34" s="21"/>
      <c r="S34" s="25"/>
    </row>
    <row r="35" spans="2:19" s="11" customFormat="1" x14ac:dyDescent="0.25">
      <c r="B35" s="20"/>
      <c r="C35" s="21"/>
      <c r="D35" s="22"/>
      <c r="E35" s="23"/>
      <c r="F35" s="21"/>
      <c r="G35" s="24"/>
      <c r="H35" s="24"/>
      <c r="I35" s="24"/>
      <c r="J35" s="24"/>
      <c r="K35" s="21"/>
      <c r="L35" s="21"/>
      <c r="M35" s="22"/>
      <c r="N35" s="21"/>
      <c r="O35" s="21"/>
      <c r="P35" s="21"/>
      <c r="Q35" s="21"/>
      <c r="R35" s="21"/>
      <c r="S35" s="25"/>
    </row>
    <row r="36" spans="2:19" s="11" customFormat="1" ht="12" customHeight="1" x14ac:dyDescent="0.25">
      <c r="B36" s="20"/>
      <c r="C36" s="213"/>
      <c r="D36" s="213"/>
      <c r="E36" s="213"/>
      <c r="F36" s="213"/>
      <c r="G36" s="213"/>
      <c r="H36" s="24"/>
      <c r="I36" s="24"/>
      <c r="J36" s="24"/>
      <c r="K36" s="21"/>
      <c r="L36" s="214"/>
      <c r="M36" s="214"/>
      <c r="N36" s="214"/>
      <c r="O36" s="214"/>
      <c r="P36" s="214"/>
      <c r="Q36" s="21"/>
      <c r="R36" s="21"/>
      <c r="S36" s="25"/>
    </row>
    <row r="37" spans="2:19" ht="14.25" customHeight="1" x14ac:dyDescent="0.25">
      <c r="B37" s="20"/>
      <c r="C37" s="215" t="s">
        <v>881</v>
      </c>
      <c r="D37" s="215"/>
      <c r="E37" s="215"/>
      <c r="F37" s="215"/>
      <c r="G37" s="215"/>
      <c r="H37" s="82"/>
      <c r="I37" s="82"/>
      <c r="J37" s="82"/>
      <c r="K37" s="82"/>
      <c r="L37" s="215" t="s">
        <v>882</v>
      </c>
      <c r="M37" s="215"/>
      <c r="N37" s="215"/>
      <c r="O37" s="215"/>
      <c r="P37" s="215"/>
      <c r="Q37" s="26"/>
      <c r="R37" s="26"/>
      <c r="S37" s="25"/>
    </row>
    <row r="38" spans="2:19" ht="12" x14ac:dyDescent="0.25">
      <c r="B38" s="20"/>
      <c r="C38" s="216" t="s">
        <v>883</v>
      </c>
      <c r="D38" s="216"/>
      <c r="E38" s="216"/>
      <c r="F38" s="216"/>
      <c r="G38" s="216"/>
      <c r="H38" s="21"/>
      <c r="I38" s="21"/>
      <c r="J38" s="21"/>
      <c r="K38" s="21"/>
      <c r="L38" s="216" t="s">
        <v>884</v>
      </c>
      <c r="M38" s="216"/>
      <c r="N38" s="216"/>
      <c r="O38" s="216"/>
      <c r="P38" s="216"/>
      <c r="Q38" s="22"/>
      <c r="R38" s="22"/>
      <c r="S38" s="25"/>
    </row>
    <row r="39" spans="2:19" s="11" customFormat="1" ht="11.25" customHeight="1" x14ac:dyDescent="0.25">
      <c r="B39" s="20"/>
      <c r="C39" s="210" t="s">
        <v>885</v>
      </c>
      <c r="D39" s="210"/>
      <c r="E39" s="210"/>
      <c r="F39" s="21"/>
      <c r="G39" s="21"/>
      <c r="H39" s="21"/>
      <c r="I39" s="83"/>
      <c r="J39" s="83"/>
      <c r="K39" s="21"/>
      <c r="L39" s="21"/>
      <c r="M39" s="22"/>
      <c r="N39" s="21"/>
      <c r="O39" s="21"/>
      <c r="P39" s="21"/>
      <c r="Q39" s="21"/>
      <c r="R39" s="21"/>
      <c r="S39" s="25"/>
    </row>
    <row r="40" spans="2:19" s="11" customFormat="1" ht="11.25" customHeight="1" x14ac:dyDescent="0.25">
      <c r="B40" s="20"/>
      <c r="C40" s="22"/>
      <c r="D40" s="22"/>
      <c r="E40" s="84"/>
      <c r="F40" s="21"/>
      <c r="G40" s="21"/>
      <c r="H40" s="21"/>
      <c r="I40" s="83"/>
      <c r="J40" s="83"/>
      <c r="K40" s="21"/>
      <c r="L40" s="21"/>
      <c r="M40" s="22"/>
      <c r="N40" s="21"/>
      <c r="O40" s="21"/>
      <c r="P40" s="21"/>
      <c r="Q40" s="21"/>
      <c r="R40" s="21"/>
      <c r="S40" s="25"/>
    </row>
    <row r="41" spans="2:19" s="11" customFormat="1" ht="11.25" customHeight="1" x14ac:dyDescent="0.25">
      <c r="B41" s="20"/>
      <c r="C41" s="22"/>
      <c r="D41" s="22"/>
      <c r="E41" s="84"/>
      <c r="F41" s="21"/>
      <c r="G41" s="21"/>
      <c r="H41" s="21"/>
      <c r="I41" s="83"/>
      <c r="J41" s="83"/>
      <c r="K41" s="21"/>
      <c r="L41" s="21"/>
      <c r="M41" s="22"/>
      <c r="N41" s="21"/>
      <c r="O41" s="21"/>
      <c r="P41" s="21"/>
      <c r="Q41" s="21"/>
      <c r="R41" s="21"/>
      <c r="S41" s="25"/>
    </row>
    <row r="42" spans="2:19" s="91" customFormat="1" ht="9.75" customHeight="1" x14ac:dyDescent="0.25">
      <c r="B42" s="85"/>
      <c r="C42" s="86"/>
      <c r="D42" s="86"/>
      <c r="E42" s="87"/>
      <c r="F42" s="88"/>
      <c r="G42" s="211"/>
      <c r="H42" s="211"/>
      <c r="I42" s="211"/>
      <c r="J42" s="211"/>
      <c r="K42" s="211"/>
      <c r="L42" s="211"/>
      <c r="M42" s="86"/>
      <c r="N42" s="211"/>
      <c r="O42" s="211"/>
      <c r="P42" s="211"/>
      <c r="Q42" s="211"/>
      <c r="R42" s="89"/>
      <c r="S42" s="90"/>
    </row>
    <row r="43" spans="2:19" ht="9.75" customHeight="1" thickBot="1" x14ac:dyDescent="0.3">
      <c r="B43" s="92" t="s">
        <v>886</v>
      </c>
      <c r="C43" s="19"/>
      <c r="D43" s="93"/>
      <c r="E43" s="94"/>
      <c r="F43" s="19"/>
      <c r="G43" s="212" t="s">
        <v>887</v>
      </c>
      <c r="H43" s="212"/>
      <c r="I43" s="212"/>
      <c r="J43" s="212"/>
      <c r="K43" s="212"/>
      <c r="L43" s="212"/>
      <c r="M43" s="93"/>
      <c r="N43" s="19"/>
      <c r="O43" s="19"/>
      <c r="P43" s="19"/>
      <c r="Q43" s="19"/>
      <c r="R43" s="19"/>
      <c r="S43" s="95"/>
    </row>
    <row r="46" spans="2:19" s="11" customFormat="1" ht="18" customHeight="1" x14ac:dyDescent="0.25">
      <c r="B46" s="7"/>
      <c r="C46" s="7"/>
      <c r="D46" s="8"/>
      <c r="E46" s="96"/>
      <c r="F46" s="7"/>
      <c r="G46" s="10"/>
      <c r="H46" s="10"/>
      <c r="I46" s="10"/>
      <c r="J46" s="10"/>
      <c r="K46" s="7"/>
      <c r="L46" s="7"/>
      <c r="M46" s="8"/>
      <c r="N46" s="7"/>
      <c r="O46" s="7"/>
      <c r="P46" s="7"/>
      <c r="Q46" s="7"/>
      <c r="R46" s="7"/>
      <c r="S46" s="7"/>
    </row>
    <row r="47" spans="2:19" s="11" customFormat="1" ht="15.75" customHeight="1" x14ac:dyDescent="0.25">
      <c r="B47" s="7"/>
      <c r="C47" s="7"/>
      <c r="D47" s="8"/>
      <c r="E47" s="97"/>
      <c r="F47" s="7"/>
      <c r="G47" s="10"/>
      <c r="H47" s="10"/>
      <c r="I47" s="10"/>
      <c r="J47" s="10"/>
      <c r="K47" s="7"/>
      <c r="L47" s="7"/>
      <c r="M47" s="8"/>
      <c r="N47" s="7"/>
      <c r="O47" s="7"/>
      <c r="P47" s="7"/>
      <c r="Q47" s="7"/>
      <c r="R47" s="7"/>
      <c r="S47" s="7"/>
    </row>
    <row r="51" spans="2:19" ht="12" thickBot="1" x14ac:dyDescent="0.3"/>
    <row r="52" spans="2:19" ht="15" customHeight="1" x14ac:dyDescent="0.25">
      <c r="B52" s="12"/>
      <c r="C52" s="13"/>
      <c r="D52" s="98"/>
      <c r="E52" s="217" t="str">
        <f>+E2</f>
        <v>SENADO DE LA REPUBLICA</v>
      </c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2:19" ht="15" customHeight="1" x14ac:dyDescent="0.25">
      <c r="B53" s="14"/>
      <c r="C53" s="15"/>
      <c r="D53" s="42"/>
      <c r="E53" s="220" t="s">
        <v>837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 t="s">
        <v>888</v>
      </c>
      <c r="Q53" s="214"/>
      <c r="R53" s="214"/>
      <c r="S53" s="221"/>
    </row>
    <row r="54" spans="2:19" ht="15.75" customHeight="1" x14ac:dyDescent="0.25">
      <c r="B54" s="16"/>
      <c r="C54" s="17"/>
      <c r="D54" s="99"/>
      <c r="E54" s="220" t="str">
        <f>+E4</f>
        <v>COMPARATIVO  A 31 DE MAYO DE 2021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 t="s">
        <v>889</v>
      </c>
      <c r="Q54" s="214"/>
      <c r="R54" s="214"/>
      <c r="S54" s="221"/>
    </row>
    <row r="55" spans="2:19" ht="17.25" customHeight="1" thickBot="1" x14ac:dyDescent="0.3">
      <c r="B55" s="18"/>
      <c r="C55" s="19"/>
      <c r="D55" s="95"/>
      <c r="E55" s="222" t="s">
        <v>838</v>
      </c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 t="s">
        <v>890</v>
      </c>
      <c r="Q55" s="223"/>
      <c r="R55" s="223"/>
      <c r="S55" s="224"/>
    </row>
    <row r="56" spans="2:19" x14ac:dyDescent="0.25">
      <c r="B56" s="100"/>
      <c r="C56" s="101"/>
      <c r="D56" s="102"/>
      <c r="E56" s="103"/>
      <c r="F56" s="101"/>
      <c r="G56" s="104"/>
      <c r="H56" s="104"/>
      <c r="I56" s="104"/>
      <c r="J56" s="104"/>
      <c r="K56" s="101"/>
      <c r="L56" s="101"/>
      <c r="M56" s="102"/>
      <c r="N56" s="101"/>
      <c r="O56" s="101"/>
      <c r="P56" s="101"/>
      <c r="Q56" s="101"/>
      <c r="R56" s="101"/>
      <c r="S56" s="105"/>
    </row>
    <row r="57" spans="2:19" ht="11.25" customHeight="1" x14ac:dyDescent="0.25">
      <c r="B57" s="20"/>
      <c r="C57" s="21"/>
      <c r="D57" s="22"/>
      <c r="E57" s="27" t="s">
        <v>840</v>
      </c>
      <c r="F57" s="22"/>
      <c r="G57" s="22" t="s">
        <v>840</v>
      </c>
      <c r="H57" s="22"/>
      <c r="I57" s="225" t="s">
        <v>841</v>
      </c>
      <c r="J57" s="22"/>
      <c r="K57" s="22"/>
      <c r="L57" s="21"/>
      <c r="M57" s="22"/>
      <c r="N57" s="22" t="s">
        <v>840</v>
      </c>
      <c r="O57" s="22"/>
      <c r="P57" s="22" t="s">
        <v>840</v>
      </c>
      <c r="Q57" s="22"/>
      <c r="R57" s="225" t="s">
        <v>841</v>
      </c>
      <c r="S57" s="25"/>
    </row>
    <row r="58" spans="2:19" x14ac:dyDescent="0.25">
      <c r="B58" s="20"/>
      <c r="C58" s="21"/>
      <c r="D58" s="22"/>
      <c r="E58" s="106">
        <f>+E8</f>
        <v>2021</v>
      </c>
      <c r="F58" s="26"/>
      <c r="G58" s="26">
        <f>+G8</f>
        <v>2020</v>
      </c>
      <c r="H58" s="26"/>
      <c r="I58" s="225"/>
      <c r="J58" s="26"/>
      <c r="K58" s="22"/>
      <c r="L58" s="21"/>
      <c r="M58" s="22"/>
      <c r="N58" s="26">
        <f>+E58</f>
        <v>2021</v>
      </c>
      <c r="O58" s="26"/>
      <c r="P58" s="26">
        <f>+G58</f>
        <v>2020</v>
      </c>
      <c r="Q58" s="26"/>
      <c r="R58" s="225"/>
      <c r="S58" s="25"/>
    </row>
    <row r="59" spans="2:19" x14ac:dyDescent="0.25">
      <c r="B59" s="29" t="s">
        <v>842</v>
      </c>
      <c r="C59" s="26" t="s">
        <v>843</v>
      </c>
      <c r="D59" s="26" t="s">
        <v>891</v>
      </c>
      <c r="E59" s="23"/>
      <c r="F59" s="21"/>
      <c r="G59" s="30"/>
      <c r="H59" s="30"/>
      <c r="I59" s="30"/>
      <c r="J59" s="30"/>
      <c r="K59" s="31" t="s">
        <v>842</v>
      </c>
      <c r="L59" s="26" t="s">
        <v>844</v>
      </c>
      <c r="M59" s="26" t="s">
        <v>891</v>
      </c>
      <c r="N59" s="21"/>
      <c r="O59" s="21"/>
      <c r="P59" s="21"/>
      <c r="Q59" s="21"/>
      <c r="R59" s="225"/>
      <c r="S59" s="25"/>
    </row>
    <row r="60" spans="2:19" x14ac:dyDescent="0.25">
      <c r="B60" s="20"/>
      <c r="C60" s="21"/>
      <c r="D60" s="22"/>
      <c r="E60" s="23"/>
      <c r="F60" s="22"/>
      <c r="G60" s="24"/>
      <c r="H60" s="24"/>
      <c r="I60" s="24"/>
      <c r="J60" s="24"/>
      <c r="K60" s="22"/>
      <c r="L60" s="21"/>
      <c r="M60" s="22"/>
      <c r="N60" s="32"/>
      <c r="O60" s="22"/>
      <c r="P60" s="21"/>
      <c r="Q60" s="21"/>
      <c r="R60" s="21"/>
      <c r="S60" s="25"/>
    </row>
    <row r="61" spans="2:19" x14ac:dyDescent="0.25">
      <c r="B61" s="20"/>
      <c r="C61" s="33" t="s">
        <v>846</v>
      </c>
      <c r="D61" s="26"/>
      <c r="E61" s="34">
        <f>+E62+E66+E70</f>
        <v>1276632656.51</v>
      </c>
      <c r="F61" s="35"/>
      <c r="G61" s="36">
        <f>+G62+G66+G70</f>
        <v>311634334</v>
      </c>
      <c r="H61" s="37"/>
      <c r="I61" s="38">
        <f>+E61-G61</f>
        <v>964998322.50999999</v>
      </c>
      <c r="J61" s="39"/>
      <c r="K61" s="22"/>
      <c r="L61" s="33" t="s">
        <v>846</v>
      </c>
      <c r="M61" s="26"/>
      <c r="N61" s="40">
        <f>+N62+N65+N74</f>
        <v>38320867653.909996</v>
      </c>
      <c r="O61" s="107"/>
      <c r="P61" s="108">
        <f>+P65+P74</f>
        <v>32463746396.629997</v>
      </c>
      <c r="Q61" s="109"/>
      <c r="R61" s="40">
        <f>+N61-P61</f>
        <v>5857121257.2799988</v>
      </c>
      <c r="S61" s="42"/>
    </row>
    <row r="62" spans="2:19" x14ac:dyDescent="0.25">
      <c r="B62" s="14">
        <v>11</v>
      </c>
      <c r="C62" s="15" t="s">
        <v>892</v>
      </c>
      <c r="D62" s="43" t="s">
        <v>848</v>
      </c>
      <c r="E62" s="110">
        <f>+E63+E64</f>
        <v>46200000</v>
      </c>
      <c r="F62" s="45"/>
      <c r="G62" s="70">
        <f>SUM(G63:G64)</f>
        <v>48000000</v>
      </c>
      <c r="H62" s="70"/>
      <c r="I62" s="111">
        <f>+E62-G62</f>
        <v>-1800000</v>
      </c>
      <c r="J62" s="49"/>
      <c r="K62" s="31">
        <v>23</v>
      </c>
      <c r="L62" s="15" t="s">
        <v>849</v>
      </c>
      <c r="M62" s="43" t="s">
        <v>850</v>
      </c>
      <c r="N62" s="70">
        <f>+N63</f>
        <v>15047504811.33</v>
      </c>
      <c r="O62" s="112"/>
      <c r="P62" s="113">
        <f>+P63</f>
        <v>0</v>
      </c>
      <c r="Q62" s="21"/>
      <c r="R62" s="53"/>
      <c r="S62" s="25"/>
    </row>
    <row r="63" spans="2:19" x14ac:dyDescent="0.25">
      <c r="B63" s="20">
        <v>1105</v>
      </c>
      <c r="C63" s="21" t="s">
        <v>893</v>
      </c>
      <c r="D63" s="114"/>
      <c r="E63" s="46">
        <v>46200000</v>
      </c>
      <c r="F63" s="45"/>
      <c r="G63" s="46">
        <v>48000000</v>
      </c>
      <c r="H63" s="47"/>
      <c r="I63" s="47">
        <f>+E63-G63</f>
        <v>-1800000</v>
      </c>
      <c r="J63" s="49"/>
      <c r="K63" s="51">
        <v>2314</v>
      </c>
      <c r="L63" s="21" t="s">
        <v>894</v>
      </c>
      <c r="M63" s="22"/>
      <c r="N63" s="46">
        <v>15047504811.33</v>
      </c>
      <c r="O63" s="112"/>
      <c r="P63" s="56">
        <v>0</v>
      </c>
      <c r="Q63" s="71"/>
      <c r="R63" s="70">
        <f t="shared" ref="R63:R69" si="0">+N65-P65</f>
        <v>-7352798649.6800003</v>
      </c>
      <c r="S63" s="25"/>
    </row>
    <row r="64" spans="2:19" x14ac:dyDescent="0.25">
      <c r="B64" s="20">
        <v>1110</v>
      </c>
      <c r="C64" s="21" t="s">
        <v>895</v>
      </c>
      <c r="D64" s="114"/>
      <c r="E64" s="44">
        <v>0</v>
      </c>
      <c r="F64" s="45"/>
      <c r="G64" s="46">
        <v>0</v>
      </c>
      <c r="H64" s="47"/>
      <c r="I64" s="48">
        <f>+E64-G64</f>
        <v>0</v>
      </c>
      <c r="J64" s="49"/>
      <c r="Q64" s="49"/>
      <c r="R64" s="47">
        <f t="shared" si="0"/>
        <v>-422960502.40999997</v>
      </c>
      <c r="S64" s="25"/>
    </row>
    <row r="65" spans="2:19" x14ac:dyDescent="0.25">
      <c r="B65" s="20"/>
      <c r="C65" s="15"/>
      <c r="D65" s="114"/>
      <c r="E65" s="55"/>
      <c r="F65" s="45"/>
      <c r="G65" s="47"/>
      <c r="H65" s="47"/>
      <c r="I65" s="47"/>
      <c r="J65" s="49"/>
      <c r="K65" s="31">
        <v>24</v>
      </c>
      <c r="L65" s="15" t="s">
        <v>896</v>
      </c>
      <c r="M65" s="43" t="s">
        <v>850</v>
      </c>
      <c r="N65" s="70">
        <f>SUM(N66:N71)</f>
        <v>1082695448.6599998</v>
      </c>
      <c r="O65" s="112"/>
      <c r="P65" s="71">
        <f>SUM(P66:P71)</f>
        <v>8435494098.3400002</v>
      </c>
      <c r="Q65" s="49"/>
      <c r="R65" s="47">
        <f t="shared" si="0"/>
        <v>-3192978.2699999996</v>
      </c>
      <c r="S65" s="25"/>
    </row>
    <row r="66" spans="2:19" x14ac:dyDescent="0.25">
      <c r="B66" s="20">
        <v>13</v>
      </c>
      <c r="C66" s="15" t="s">
        <v>851</v>
      </c>
      <c r="D66" s="43" t="s">
        <v>852</v>
      </c>
      <c r="E66" s="110">
        <f>+E67</f>
        <v>243369436</v>
      </c>
      <c r="F66" s="45"/>
      <c r="G66" s="70">
        <f>+G67</f>
        <v>263634334</v>
      </c>
      <c r="H66" s="70"/>
      <c r="I66" s="38">
        <f>+E66-G66</f>
        <v>-20264898</v>
      </c>
      <c r="J66" s="49"/>
      <c r="K66" s="51">
        <v>2401</v>
      </c>
      <c r="L66" s="21" t="s">
        <v>897</v>
      </c>
      <c r="M66" s="22"/>
      <c r="N66" s="46">
        <v>63198463.93</v>
      </c>
      <c r="O66" s="112"/>
      <c r="P66" s="56">
        <v>486158966.33999997</v>
      </c>
      <c r="Q66" s="49"/>
      <c r="R66" s="48">
        <f t="shared" si="0"/>
        <v>790044</v>
      </c>
      <c r="S66" s="25"/>
    </row>
    <row r="67" spans="2:19" x14ac:dyDescent="0.25">
      <c r="B67" s="20">
        <v>1384</v>
      </c>
      <c r="C67" s="21" t="s">
        <v>898</v>
      </c>
      <c r="D67" s="22"/>
      <c r="E67" s="46">
        <v>243369436</v>
      </c>
      <c r="F67" s="45"/>
      <c r="G67" s="46">
        <v>263634334</v>
      </c>
      <c r="H67" s="47"/>
      <c r="I67" s="47" t="e">
        <f>+#REF!-#REF!</f>
        <v>#REF!</v>
      </c>
      <c r="J67" s="49"/>
      <c r="K67" s="51">
        <v>2407</v>
      </c>
      <c r="L67" s="21" t="s">
        <v>899</v>
      </c>
      <c r="M67" s="22"/>
      <c r="N67" s="46">
        <v>10503146.73</v>
      </c>
      <c r="O67" s="112"/>
      <c r="P67" s="56">
        <v>13696125</v>
      </c>
      <c r="Q67" s="49"/>
      <c r="R67" s="48">
        <f t="shared" si="0"/>
        <v>-714225921</v>
      </c>
      <c r="S67" s="25"/>
    </row>
    <row r="68" spans="2:19" x14ac:dyDescent="0.25">
      <c r="B68" s="20"/>
      <c r="H68" s="47"/>
      <c r="I68" s="47">
        <f>+E71-G71</f>
        <v>1154863968</v>
      </c>
      <c r="J68" s="49"/>
      <c r="K68" s="51">
        <v>2424</v>
      </c>
      <c r="L68" s="21" t="s">
        <v>900</v>
      </c>
      <c r="M68" s="22"/>
      <c r="N68" s="46">
        <v>9513981</v>
      </c>
      <c r="O68" s="112"/>
      <c r="P68" s="56">
        <v>8723937</v>
      </c>
      <c r="Q68" s="49"/>
      <c r="R68" s="47">
        <f t="shared" si="0"/>
        <v>-6252587046</v>
      </c>
      <c r="S68" s="25"/>
    </row>
    <row r="69" spans="2:19" x14ac:dyDescent="0.25">
      <c r="B69" s="20"/>
      <c r="H69" s="47"/>
      <c r="I69" s="48">
        <f>+E67-G67</f>
        <v>-20264898</v>
      </c>
      <c r="J69" s="49"/>
      <c r="K69" s="51">
        <v>2436</v>
      </c>
      <c r="L69" s="21" t="s">
        <v>901</v>
      </c>
      <c r="M69" s="22"/>
      <c r="N69" s="46">
        <v>951668769</v>
      </c>
      <c r="O69" s="112"/>
      <c r="P69" s="56">
        <v>1665894690</v>
      </c>
      <c r="Q69" s="49"/>
      <c r="R69" s="48">
        <f t="shared" si="0"/>
        <v>39377754</v>
      </c>
      <c r="S69" s="25"/>
    </row>
    <row r="70" spans="2:19" x14ac:dyDescent="0.25">
      <c r="B70" s="14">
        <v>19</v>
      </c>
      <c r="C70" s="15" t="s">
        <v>854</v>
      </c>
      <c r="D70" s="43" t="s">
        <v>855</v>
      </c>
      <c r="E70" s="110">
        <f>SUM(E71:E72)</f>
        <v>987063220.50999999</v>
      </c>
      <c r="F70" s="45"/>
      <c r="G70" s="70">
        <f>SUM(G71:G72)</f>
        <v>0</v>
      </c>
      <c r="H70" s="47"/>
      <c r="I70" s="47">
        <f>+E70-G70</f>
        <v>987063220.50999999</v>
      </c>
      <c r="J70" s="49"/>
      <c r="K70" s="51">
        <v>2460</v>
      </c>
      <c r="L70" s="21" t="s">
        <v>902</v>
      </c>
      <c r="M70" s="22"/>
      <c r="N70" s="46">
        <v>0</v>
      </c>
      <c r="O70" s="112"/>
      <c r="P70" s="56">
        <v>6252587046</v>
      </c>
      <c r="Q70" s="21"/>
      <c r="R70" s="21"/>
      <c r="S70" s="25"/>
    </row>
    <row r="71" spans="2:19" x14ac:dyDescent="0.25">
      <c r="B71" s="20">
        <v>1970</v>
      </c>
      <c r="C71" s="21" t="s">
        <v>903</v>
      </c>
      <c r="D71" s="22"/>
      <c r="E71" s="46">
        <v>1154863968</v>
      </c>
      <c r="F71" s="45"/>
      <c r="G71" s="47">
        <v>0</v>
      </c>
      <c r="H71" s="47"/>
      <c r="I71" s="47"/>
      <c r="J71" s="49"/>
      <c r="K71" s="21">
        <v>2490</v>
      </c>
      <c r="L71" s="21" t="s">
        <v>904</v>
      </c>
      <c r="M71" s="22"/>
      <c r="N71" s="46">
        <v>47811088</v>
      </c>
      <c r="O71" s="112"/>
      <c r="P71" s="56">
        <v>8433334</v>
      </c>
      <c r="Q71" s="49"/>
      <c r="R71" s="49"/>
      <c r="S71" s="25"/>
    </row>
    <row r="72" spans="2:19" x14ac:dyDescent="0.25">
      <c r="B72" s="20">
        <v>1975</v>
      </c>
      <c r="C72" s="21" t="s">
        <v>905</v>
      </c>
      <c r="D72" s="22"/>
      <c r="E72" s="115">
        <v>-167800747.49000001</v>
      </c>
      <c r="F72" s="21"/>
      <c r="G72" s="47">
        <v>0</v>
      </c>
      <c r="H72" s="70"/>
      <c r="I72" s="70" t="e">
        <f>+#REF!-#REF!</f>
        <v>#REF!</v>
      </c>
      <c r="J72" s="49"/>
      <c r="Q72" s="71"/>
      <c r="R72" s="70">
        <f>+N74-P74</f>
        <v>-1837584904.3699989</v>
      </c>
      <c r="S72" s="25"/>
    </row>
    <row r="73" spans="2:19" x14ac:dyDescent="0.25">
      <c r="B73" s="20"/>
      <c r="C73" s="21"/>
      <c r="D73" s="22"/>
      <c r="E73" s="55"/>
      <c r="F73" s="53"/>
      <c r="G73" s="47"/>
      <c r="H73" s="47"/>
      <c r="I73" s="47">
        <f>+E73-G73</f>
        <v>0</v>
      </c>
      <c r="J73" s="49"/>
      <c r="Q73" s="49"/>
      <c r="R73" s="47">
        <f>+N75-P75</f>
        <v>-424527855</v>
      </c>
      <c r="S73" s="25"/>
    </row>
    <row r="74" spans="2:19" x14ac:dyDescent="0.25">
      <c r="B74" s="20"/>
      <c r="C74" s="21"/>
      <c r="D74" s="22"/>
      <c r="E74" s="55"/>
      <c r="F74" s="45"/>
      <c r="G74" s="47"/>
      <c r="H74" s="47"/>
      <c r="I74" s="47"/>
      <c r="J74" s="49"/>
      <c r="K74" s="31">
        <v>25</v>
      </c>
      <c r="L74" s="15" t="s">
        <v>856</v>
      </c>
      <c r="M74" s="43" t="s">
        <v>857</v>
      </c>
      <c r="N74" s="70">
        <f>+N75+N76</f>
        <v>22190667393.919998</v>
      </c>
      <c r="O74" s="112"/>
      <c r="P74" s="116">
        <f>+P75+P76</f>
        <v>24028252298.289997</v>
      </c>
      <c r="Q74" s="49"/>
      <c r="R74" s="47" t="e">
        <f>+#REF!-#REF!</f>
        <v>#REF!</v>
      </c>
      <c r="S74" s="25"/>
    </row>
    <row r="75" spans="2:19" x14ac:dyDescent="0.25">
      <c r="B75" s="20"/>
      <c r="C75" s="21"/>
      <c r="D75" s="22"/>
      <c r="E75" s="23"/>
      <c r="F75" s="53"/>
      <c r="G75" s="54"/>
      <c r="H75" s="54"/>
      <c r="I75" s="54"/>
      <c r="J75" s="24"/>
      <c r="K75" s="21">
        <v>2511</v>
      </c>
      <c r="L75" s="21" t="s">
        <v>906</v>
      </c>
      <c r="M75" s="22"/>
      <c r="N75" s="46">
        <v>22190667393.919998</v>
      </c>
      <c r="O75" s="21"/>
      <c r="P75" s="56">
        <v>22615195248.919998</v>
      </c>
      <c r="Q75" s="21"/>
      <c r="R75" s="53"/>
      <c r="S75" s="25"/>
    </row>
    <row r="76" spans="2:19" x14ac:dyDescent="0.25">
      <c r="B76" s="20"/>
      <c r="C76" s="15" t="s">
        <v>907</v>
      </c>
      <c r="D76" s="22"/>
      <c r="E76" s="34">
        <f>+E77+E79+E95</f>
        <v>182631721047.77005</v>
      </c>
      <c r="F76" s="35"/>
      <c r="G76" s="34">
        <f>+G77+G79+G95</f>
        <v>185105700423.07004</v>
      </c>
      <c r="H76" s="37"/>
      <c r="I76" s="36">
        <f>+E76-G76</f>
        <v>-2473979375.2999878</v>
      </c>
      <c r="J76" s="39"/>
      <c r="K76" s="21">
        <v>2512</v>
      </c>
      <c r="L76" s="21" t="s">
        <v>908</v>
      </c>
      <c r="M76" s="22"/>
      <c r="N76" s="46">
        <v>0</v>
      </c>
      <c r="O76" s="21"/>
      <c r="P76" s="56">
        <v>1413057049.3699999</v>
      </c>
      <c r="Q76" s="49"/>
      <c r="R76" s="47"/>
      <c r="S76" s="42"/>
    </row>
    <row r="77" spans="2:19" x14ac:dyDescent="0.25">
      <c r="B77" s="14">
        <v>13</v>
      </c>
      <c r="C77" s="117" t="s">
        <v>851</v>
      </c>
      <c r="D77" s="118" t="s">
        <v>852</v>
      </c>
      <c r="E77" s="119">
        <f>+E78</f>
        <v>90893196</v>
      </c>
      <c r="F77" s="120"/>
      <c r="G77" s="113">
        <f>+G78</f>
        <v>0</v>
      </c>
      <c r="H77" s="70"/>
      <c r="I77" s="70">
        <f>+E79-G79</f>
        <v>-2321381400.9700012</v>
      </c>
      <c r="J77" s="49"/>
      <c r="Q77" s="109"/>
      <c r="R77" s="40">
        <f>+N79-P79</f>
        <v>-5079764371.2200012</v>
      </c>
      <c r="S77" s="42"/>
    </row>
    <row r="78" spans="2:19" x14ac:dyDescent="0.25">
      <c r="B78" s="20">
        <v>1384</v>
      </c>
      <c r="C78" s="7" t="s">
        <v>898</v>
      </c>
      <c r="E78" s="46">
        <v>90893196</v>
      </c>
      <c r="F78" s="121"/>
      <c r="G78" s="46">
        <v>0</v>
      </c>
      <c r="H78" s="47"/>
      <c r="I78" s="47">
        <f>+E80-G80</f>
        <v>0</v>
      </c>
      <c r="J78" s="49"/>
      <c r="Q78" s="71"/>
      <c r="R78" s="70">
        <f>+N82-P82</f>
        <v>-6241746418.5900011</v>
      </c>
      <c r="S78" s="25"/>
    </row>
    <row r="79" spans="2:19" ht="11.25" customHeight="1" x14ac:dyDescent="0.25">
      <c r="B79" s="14">
        <v>16</v>
      </c>
      <c r="C79" s="15" t="s">
        <v>862</v>
      </c>
      <c r="D79" s="43" t="s">
        <v>863</v>
      </c>
      <c r="E79" s="110">
        <f>SUM(E80:E93)</f>
        <v>176282820276.10004</v>
      </c>
      <c r="F79" s="45"/>
      <c r="G79" s="70">
        <f>SUM(G80:G93)</f>
        <v>178604201677.07004</v>
      </c>
      <c r="H79" s="47"/>
      <c r="I79" s="47">
        <f>+E81-G81</f>
        <v>100975104.19</v>
      </c>
      <c r="J79" s="49"/>
      <c r="K79" s="21"/>
      <c r="L79" s="33" t="s">
        <v>858</v>
      </c>
      <c r="M79" s="26"/>
      <c r="N79" s="40">
        <f>+N82+N80</f>
        <v>3202071070.0699997</v>
      </c>
      <c r="O79" s="35"/>
      <c r="P79" s="40">
        <f>+P80+P82</f>
        <v>8281835441.2900009</v>
      </c>
      <c r="Q79" s="49"/>
      <c r="R79" s="48">
        <f>+N83-P83</f>
        <v>921980759.79999995</v>
      </c>
      <c r="S79" s="25"/>
    </row>
    <row r="80" spans="2:19" ht="11.25" customHeight="1" x14ac:dyDescent="0.25">
      <c r="B80" s="20">
        <v>1605</v>
      </c>
      <c r="C80" s="21" t="s">
        <v>909</v>
      </c>
      <c r="D80" s="22"/>
      <c r="E80" s="46">
        <v>25990211992</v>
      </c>
      <c r="F80" s="45"/>
      <c r="G80" s="46">
        <v>25990211992</v>
      </c>
      <c r="H80" s="47"/>
      <c r="I80" s="49">
        <f>+E82-G82</f>
        <v>1971409848.3</v>
      </c>
      <c r="J80" s="49"/>
      <c r="K80" s="31">
        <v>25</v>
      </c>
      <c r="L80" s="15" t="s">
        <v>856</v>
      </c>
      <c r="M80" s="43" t="s">
        <v>857</v>
      </c>
      <c r="N80" s="70">
        <f>+N81</f>
        <v>1161982047.3699999</v>
      </c>
      <c r="O80" s="53"/>
      <c r="P80" s="70">
        <f>+P81</f>
        <v>0</v>
      </c>
      <c r="Q80" s="49"/>
      <c r="R80" s="47">
        <f>+N84-P84</f>
        <v>-7163727178.3900003</v>
      </c>
      <c r="S80" s="25"/>
    </row>
    <row r="81" spans="2:19" ht="12" customHeight="1" x14ac:dyDescent="0.25">
      <c r="B81" s="20">
        <v>1635</v>
      </c>
      <c r="C81" s="21" t="s">
        <v>910</v>
      </c>
      <c r="D81" s="22"/>
      <c r="E81" s="46">
        <v>371825945.19999999</v>
      </c>
      <c r="F81" s="45"/>
      <c r="G81" s="46">
        <v>270850841.00999999</v>
      </c>
      <c r="H81" s="47"/>
      <c r="I81" s="47">
        <v>0</v>
      </c>
      <c r="J81" s="49"/>
      <c r="K81" s="21">
        <v>2512</v>
      </c>
      <c r="L81" s="21" t="s">
        <v>908</v>
      </c>
      <c r="M81" s="22"/>
      <c r="N81" s="46">
        <v>1161982047.3699999</v>
      </c>
      <c r="O81" s="21"/>
      <c r="P81" s="56">
        <v>0</v>
      </c>
      <c r="Q81" s="49"/>
      <c r="R81" s="47"/>
      <c r="S81" s="25"/>
    </row>
    <row r="82" spans="2:19" ht="12" customHeight="1" thickBot="1" x14ac:dyDescent="0.3">
      <c r="B82" s="20">
        <v>1637</v>
      </c>
      <c r="C82" s="21" t="s">
        <v>911</v>
      </c>
      <c r="D82" s="22"/>
      <c r="E82" s="46">
        <v>1971409848.3</v>
      </c>
      <c r="F82" s="45"/>
      <c r="G82" s="46">
        <v>0</v>
      </c>
      <c r="H82" s="47"/>
      <c r="I82" s="47">
        <f t="shared" ref="I82:I91" si="1">+E84-G84</f>
        <v>28669003.670000076</v>
      </c>
      <c r="J82" s="49"/>
      <c r="K82" s="15">
        <v>27</v>
      </c>
      <c r="L82" s="15" t="s">
        <v>860</v>
      </c>
      <c r="M82" s="43" t="s">
        <v>861</v>
      </c>
      <c r="N82" s="70">
        <f>SUM(N83:N84)</f>
        <v>2040089022.7</v>
      </c>
      <c r="O82" s="53"/>
      <c r="P82" s="70">
        <f>SUM(P83:P84)</f>
        <v>8281835441.2900009</v>
      </c>
      <c r="Q82" s="109"/>
      <c r="R82" s="67">
        <f>+N86-P86</f>
        <v>777356886.05999756</v>
      </c>
      <c r="S82" s="25"/>
    </row>
    <row r="83" spans="2:19" ht="12" thickTop="1" x14ac:dyDescent="0.25">
      <c r="B83" s="20">
        <v>1640</v>
      </c>
      <c r="C83" s="21" t="s">
        <v>252</v>
      </c>
      <c r="D83" s="22"/>
      <c r="E83" s="46">
        <v>131931229691</v>
      </c>
      <c r="F83" s="45"/>
      <c r="G83" s="46">
        <v>131931229691</v>
      </c>
      <c r="H83" s="47"/>
      <c r="I83" s="47">
        <f t="shared" si="1"/>
        <v>0</v>
      </c>
      <c r="J83" s="49"/>
      <c r="K83" s="21">
        <v>2701</v>
      </c>
      <c r="L83" s="21" t="s">
        <v>912</v>
      </c>
      <c r="M83" s="22"/>
      <c r="N83" s="46">
        <v>2040089022.7</v>
      </c>
      <c r="O83" s="21"/>
      <c r="P83" s="56">
        <v>1118108262.9000001</v>
      </c>
      <c r="Q83" s="109"/>
      <c r="R83" s="109"/>
      <c r="S83" s="25"/>
    </row>
    <row r="84" spans="2:19" x14ac:dyDescent="0.25">
      <c r="B84" s="20">
        <v>1645</v>
      </c>
      <c r="C84" s="21" t="s">
        <v>913</v>
      </c>
      <c r="D84" s="22"/>
      <c r="E84" s="46">
        <v>1871948202.48</v>
      </c>
      <c r="F84" s="45"/>
      <c r="G84" s="46">
        <v>1843279198.8099999</v>
      </c>
      <c r="H84" s="47"/>
      <c r="I84" s="47">
        <f t="shared" si="1"/>
        <v>478959836.22999954</v>
      </c>
      <c r="J84" s="49"/>
      <c r="K84" s="21">
        <v>2790</v>
      </c>
      <c r="L84" s="21" t="s">
        <v>914</v>
      </c>
      <c r="M84" s="22"/>
      <c r="N84" s="46">
        <v>0</v>
      </c>
      <c r="O84" s="112"/>
      <c r="P84" s="56">
        <v>7163727178.3900003</v>
      </c>
      <c r="Q84" s="32"/>
      <c r="R84" s="32"/>
      <c r="S84" s="25"/>
    </row>
    <row r="85" spans="2:19" x14ac:dyDescent="0.25">
      <c r="B85" s="20">
        <v>1650</v>
      </c>
      <c r="C85" s="21" t="s">
        <v>915</v>
      </c>
      <c r="D85" s="22"/>
      <c r="E85" s="46">
        <v>27767819.48</v>
      </c>
      <c r="F85" s="45"/>
      <c r="G85" s="46">
        <v>27767819.48</v>
      </c>
      <c r="H85" s="47"/>
      <c r="I85" s="47">
        <f t="shared" si="1"/>
        <v>14545209.999999996</v>
      </c>
      <c r="J85" s="49"/>
      <c r="K85" s="21"/>
      <c r="L85" s="15"/>
      <c r="M85" s="22"/>
      <c r="N85" s="41"/>
      <c r="O85" s="109"/>
      <c r="P85" s="109"/>
      <c r="Q85" s="39"/>
      <c r="R85" s="122">
        <f>+N87-P87</f>
        <v>-2286337938.8499756</v>
      </c>
      <c r="S85" s="25"/>
    </row>
    <row r="86" spans="2:19" ht="12" thickBot="1" x14ac:dyDescent="0.3">
      <c r="B86" s="20">
        <v>1655</v>
      </c>
      <c r="C86" s="21" t="s">
        <v>916</v>
      </c>
      <c r="D86" s="22"/>
      <c r="E86" s="46">
        <v>5934414429.1099997</v>
      </c>
      <c r="F86" s="45"/>
      <c r="G86" s="46">
        <v>5455454592.8800001</v>
      </c>
      <c r="H86" s="47"/>
      <c r="I86" s="47">
        <f t="shared" si="1"/>
        <v>22641201.11000061</v>
      </c>
      <c r="J86" s="49"/>
      <c r="K86" s="21"/>
      <c r="L86" s="15" t="s">
        <v>865</v>
      </c>
      <c r="M86" s="22"/>
      <c r="N86" s="67">
        <f>+N61+N79</f>
        <v>41522938723.979996</v>
      </c>
      <c r="O86" s="41"/>
      <c r="P86" s="67">
        <f>+P61+P79</f>
        <v>40745581837.919998</v>
      </c>
      <c r="Q86" s="123"/>
      <c r="R86" s="124">
        <f>+N90-P90</f>
        <v>-2286337938.8499756</v>
      </c>
      <c r="S86" s="25"/>
    </row>
    <row r="87" spans="2:19" ht="12" thickTop="1" x14ac:dyDescent="0.25">
      <c r="B87" s="20">
        <v>1660</v>
      </c>
      <c r="C87" s="21" t="s">
        <v>917</v>
      </c>
      <c r="D87" s="22"/>
      <c r="E87" s="46">
        <v>36691059.369999997</v>
      </c>
      <c r="F87" s="45"/>
      <c r="G87" s="46">
        <v>22145849.370000001</v>
      </c>
      <c r="H87" s="47"/>
      <c r="I87" s="47">
        <f t="shared" si="1"/>
        <v>459086635.85999966</v>
      </c>
      <c r="J87" s="49"/>
      <c r="K87" s="15">
        <v>3</v>
      </c>
      <c r="L87" s="15" t="s">
        <v>866</v>
      </c>
      <c r="M87" s="26"/>
      <c r="N87" s="36">
        <f>+N90</f>
        <v>142385414980.29901</v>
      </c>
      <c r="O87" s="107"/>
      <c r="P87" s="36">
        <f>+P90</f>
        <v>144671752919.14899</v>
      </c>
      <c r="Q87" s="49"/>
      <c r="R87" s="48">
        <f>+N91-P91</f>
        <v>0</v>
      </c>
      <c r="S87" s="25"/>
    </row>
    <row r="88" spans="2:19" x14ac:dyDescent="0.25">
      <c r="B88" s="20">
        <v>1665</v>
      </c>
      <c r="C88" s="21" t="s">
        <v>918</v>
      </c>
      <c r="D88" s="22"/>
      <c r="E88" s="46">
        <v>5270661223.1000004</v>
      </c>
      <c r="F88" s="45"/>
      <c r="G88" s="46">
        <v>5248020021.9899998</v>
      </c>
      <c r="H88" s="47"/>
      <c r="I88" s="47">
        <f t="shared" si="1"/>
        <v>-1430374478.6700001</v>
      </c>
      <c r="J88" s="49"/>
      <c r="K88" s="21"/>
      <c r="L88" s="21"/>
      <c r="M88" s="22"/>
      <c r="N88" s="21"/>
      <c r="O88" s="21"/>
      <c r="P88" s="21"/>
      <c r="Q88" s="49"/>
      <c r="R88" s="48">
        <f>+N92-P92</f>
        <v>-5098561222</v>
      </c>
      <c r="S88" s="25"/>
    </row>
    <row r="89" spans="2:19" x14ac:dyDescent="0.25">
      <c r="B89" s="20">
        <v>1670</v>
      </c>
      <c r="C89" s="21" t="s">
        <v>919</v>
      </c>
      <c r="D89" s="22"/>
      <c r="E89" s="46">
        <v>7508635367.9399996</v>
      </c>
      <c r="F89" s="45"/>
      <c r="G89" s="46">
        <v>7049548732.0799999</v>
      </c>
      <c r="H89" s="47"/>
      <c r="I89" s="47">
        <f t="shared" si="1"/>
        <v>-1698109.910000002</v>
      </c>
      <c r="J89" s="49"/>
      <c r="K89" s="21"/>
      <c r="L89" s="21"/>
      <c r="M89" s="22"/>
      <c r="N89" s="21"/>
      <c r="O89" s="21"/>
      <c r="P89" s="21"/>
      <c r="Q89" s="49"/>
      <c r="R89" s="48">
        <f>+N93-P93</f>
        <v>2812223283.1500177</v>
      </c>
      <c r="S89" s="25"/>
    </row>
    <row r="90" spans="2:19" x14ac:dyDescent="0.25">
      <c r="B90" s="20">
        <v>1675</v>
      </c>
      <c r="C90" s="21" t="s">
        <v>920</v>
      </c>
      <c r="D90" s="22"/>
      <c r="E90" s="46">
        <v>2656205476.8699999</v>
      </c>
      <c r="F90" s="45"/>
      <c r="G90" s="46">
        <v>4086579955.54</v>
      </c>
      <c r="H90" s="47"/>
      <c r="I90" s="47">
        <f t="shared" si="1"/>
        <v>0</v>
      </c>
      <c r="J90" s="49"/>
      <c r="K90" s="15">
        <v>31</v>
      </c>
      <c r="L90" s="15" t="s">
        <v>867</v>
      </c>
      <c r="M90" s="43" t="s">
        <v>868</v>
      </c>
      <c r="N90" s="57">
        <f>SUM(N91:N93)</f>
        <v>142385414980.29901</v>
      </c>
      <c r="O90" s="73"/>
      <c r="P90" s="57">
        <f>SUM(P91:P93)</f>
        <v>144671752919.14899</v>
      </c>
      <c r="Q90" s="49"/>
      <c r="R90" s="49" t="e">
        <f>+#REF!-#REF!</f>
        <v>#REF!</v>
      </c>
      <c r="S90" s="25"/>
    </row>
    <row r="91" spans="2:19" x14ac:dyDescent="0.25">
      <c r="B91" s="20">
        <v>1680</v>
      </c>
      <c r="C91" s="21" t="s">
        <v>227</v>
      </c>
      <c r="D91" s="22"/>
      <c r="E91" s="46">
        <v>15535583.35</v>
      </c>
      <c r="F91" s="45"/>
      <c r="G91" s="46">
        <v>17233693.260000002</v>
      </c>
      <c r="H91" s="47"/>
      <c r="I91" s="47">
        <f t="shared" si="1"/>
        <v>-3965595651.75</v>
      </c>
      <c r="J91" s="49"/>
      <c r="K91" s="21">
        <v>3105</v>
      </c>
      <c r="L91" s="21" t="s">
        <v>921</v>
      </c>
      <c r="M91" s="22"/>
      <c r="N91" s="115">
        <v>-53788504787.151001</v>
      </c>
      <c r="O91" s="73"/>
      <c r="P91" s="115">
        <v>-53788504787.151001</v>
      </c>
      <c r="Q91" s="21"/>
      <c r="R91" s="21"/>
      <c r="S91" s="25"/>
    </row>
    <row r="92" spans="2:19" x14ac:dyDescent="0.25">
      <c r="B92" s="20">
        <v>1681</v>
      </c>
      <c r="C92" s="21" t="s">
        <v>223</v>
      </c>
      <c r="D92" s="22"/>
      <c r="E92" s="46">
        <v>76981559.640000001</v>
      </c>
      <c r="F92" s="45"/>
      <c r="G92" s="46">
        <v>76981559.640000001</v>
      </c>
      <c r="H92" s="47"/>
      <c r="I92" s="47"/>
      <c r="J92" s="49"/>
      <c r="K92" s="21">
        <v>3109</v>
      </c>
      <c r="L92" s="21" t="s">
        <v>922</v>
      </c>
      <c r="M92" s="22"/>
      <c r="N92" s="46">
        <v>187854952913.56</v>
      </c>
      <c r="O92" s="73"/>
      <c r="P92" s="56">
        <v>192953514135.56</v>
      </c>
      <c r="Q92" s="21"/>
      <c r="R92" s="21"/>
      <c r="S92" s="25"/>
    </row>
    <row r="93" spans="2:19" x14ac:dyDescent="0.25">
      <c r="B93" s="20">
        <v>1685</v>
      </c>
      <c r="C93" s="21" t="s">
        <v>923</v>
      </c>
      <c r="D93" s="22"/>
      <c r="E93" s="115">
        <v>-7380697921.7399998</v>
      </c>
      <c r="F93" s="45"/>
      <c r="G93" s="115">
        <v>-3415102269.9899998</v>
      </c>
      <c r="H93" s="70"/>
      <c r="I93" s="111">
        <f>+E95-G95</f>
        <v>-243491170.32999992</v>
      </c>
      <c r="J93" s="24"/>
      <c r="K93" s="21">
        <v>3110</v>
      </c>
      <c r="L93" s="21" t="s">
        <v>924</v>
      </c>
      <c r="M93" s="22"/>
      <c r="N93" s="46">
        <f>+'Estado de Resultados'!K116</f>
        <v>8318966853.8900118</v>
      </c>
      <c r="O93" s="73"/>
      <c r="P93" s="56">
        <f>+'Estado de Resultados'!M116</f>
        <v>5506743570.739994</v>
      </c>
      <c r="Q93" s="21"/>
      <c r="R93" s="21"/>
      <c r="S93" s="25"/>
    </row>
    <row r="94" spans="2:19" x14ac:dyDescent="0.25">
      <c r="B94" s="20"/>
      <c r="C94" s="15"/>
      <c r="D94" s="22"/>
      <c r="E94" s="55"/>
      <c r="F94" s="45"/>
      <c r="G94" s="47"/>
      <c r="H94" s="47"/>
      <c r="I94" s="48" t="e">
        <f>+#REF!-#REF!</f>
        <v>#REF!</v>
      </c>
      <c r="J94" s="39"/>
      <c r="K94" s="21"/>
      <c r="L94" s="125"/>
      <c r="M94" s="21"/>
      <c r="N94" s="21"/>
      <c r="O94" s="21"/>
      <c r="P94" s="21"/>
      <c r="Q94" s="21"/>
      <c r="R94" s="21"/>
      <c r="S94" s="25"/>
    </row>
    <row r="95" spans="2:19" x14ac:dyDescent="0.25">
      <c r="B95" s="14">
        <v>19</v>
      </c>
      <c r="C95" s="15" t="s">
        <v>854</v>
      </c>
      <c r="D95" s="43" t="s">
        <v>855</v>
      </c>
      <c r="E95" s="110">
        <f>SUM(E96:E97)</f>
        <v>6258007575.6700001</v>
      </c>
      <c r="F95" s="45"/>
      <c r="G95" s="70">
        <f>SUM(G96:G97)</f>
        <v>6501498746</v>
      </c>
      <c r="H95" s="47"/>
      <c r="I95" s="48">
        <f>+E96-G96</f>
        <v>-478157837</v>
      </c>
      <c r="J95" s="49"/>
      <c r="K95" s="21"/>
      <c r="L95" s="21"/>
      <c r="M95" s="22"/>
      <c r="N95" s="49"/>
      <c r="O95" s="73"/>
      <c r="P95" s="49"/>
      <c r="Q95" s="49"/>
      <c r="R95" s="49"/>
      <c r="S95" s="25"/>
    </row>
    <row r="96" spans="2:19" x14ac:dyDescent="0.25">
      <c r="B96" s="20">
        <v>1970</v>
      </c>
      <c r="C96" s="83" t="s">
        <v>903</v>
      </c>
      <c r="D96" s="26"/>
      <c r="E96" s="46">
        <v>6258007575.6700001</v>
      </c>
      <c r="F96" s="35"/>
      <c r="G96" s="46">
        <v>6736165412.6700001</v>
      </c>
      <c r="H96" s="47"/>
      <c r="I96" s="48">
        <f>+E97-G97</f>
        <v>234666666.66999999</v>
      </c>
      <c r="J96" s="49"/>
      <c r="K96" s="21"/>
      <c r="L96" s="21"/>
      <c r="M96" s="22"/>
      <c r="N96" s="49"/>
      <c r="O96" s="73"/>
      <c r="P96" s="49"/>
      <c r="Q96" s="49"/>
      <c r="R96" s="49"/>
      <c r="S96" s="25"/>
    </row>
    <row r="97" spans="2:19" s="11" customFormat="1" x14ac:dyDescent="0.25">
      <c r="B97" s="20">
        <v>1975</v>
      </c>
      <c r="C97" s="21" t="s">
        <v>905</v>
      </c>
      <c r="D97" s="22"/>
      <c r="E97" s="44">
        <v>0</v>
      </c>
      <c r="F97" s="45"/>
      <c r="G97" s="115">
        <v>-234666666.66999999</v>
      </c>
      <c r="H97" s="47"/>
      <c r="I97" s="47"/>
      <c r="J97" s="49"/>
      <c r="K97" s="21"/>
      <c r="L97" s="21"/>
      <c r="M97" s="22"/>
      <c r="N97" s="49"/>
      <c r="O97" s="73"/>
      <c r="P97" s="49"/>
      <c r="Q97" s="49"/>
      <c r="R97" s="49"/>
      <c r="S97" s="25"/>
    </row>
    <row r="98" spans="2:19" s="11" customFormat="1" ht="8.25" customHeight="1" x14ac:dyDescent="0.25">
      <c r="B98" s="20"/>
      <c r="C98" s="21"/>
      <c r="D98" s="22"/>
      <c r="E98" s="55"/>
      <c r="F98" s="45"/>
      <c r="G98" s="47"/>
      <c r="H98" s="47"/>
      <c r="I98" s="47"/>
      <c r="J98" s="49"/>
      <c r="K98" s="21"/>
      <c r="L98" s="21"/>
      <c r="M98" s="22"/>
      <c r="N98" s="49"/>
      <c r="O98" s="73"/>
      <c r="P98" s="49"/>
      <c r="Q98" s="49"/>
      <c r="R98" s="49"/>
      <c r="S98" s="25"/>
    </row>
    <row r="99" spans="2:19" s="11" customFormat="1" x14ac:dyDescent="0.25">
      <c r="B99" s="20"/>
      <c r="C99" s="21"/>
      <c r="D99" s="22"/>
      <c r="E99" s="55"/>
      <c r="F99" s="45"/>
      <c r="G99" s="47"/>
      <c r="H99" s="47"/>
      <c r="I99" s="47"/>
      <c r="J99" s="39"/>
      <c r="K99" s="26"/>
      <c r="L99" s="21"/>
      <c r="M99" s="26"/>
      <c r="N99" s="64"/>
      <c r="O99" s="73"/>
      <c r="P99" s="64"/>
      <c r="Q99" s="64"/>
      <c r="R99" s="64"/>
      <c r="S99" s="25"/>
    </row>
    <row r="100" spans="2:19" s="11" customFormat="1" ht="12" thickBot="1" x14ac:dyDescent="0.3">
      <c r="B100" s="20"/>
      <c r="C100" s="15" t="s">
        <v>925</v>
      </c>
      <c r="D100" s="22"/>
      <c r="E100" s="65">
        <f>+E76+E61</f>
        <v>183908353704.28006</v>
      </c>
      <c r="F100" s="60"/>
      <c r="G100" s="66">
        <f>+G76+G61</f>
        <v>185417334757.07004</v>
      </c>
      <c r="H100" s="37"/>
      <c r="I100" s="66">
        <f>+E100-G100</f>
        <v>-1508981052.789978</v>
      </c>
      <c r="J100" s="49"/>
      <c r="K100" s="21"/>
      <c r="L100" s="15" t="s">
        <v>926</v>
      </c>
      <c r="M100" s="22"/>
      <c r="N100" s="66">
        <f>+N86+N87</f>
        <v>183908353704.27899</v>
      </c>
      <c r="O100" s="60"/>
      <c r="P100" s="66">
        <f>+P86+P87</f>
        <v>185417334757.06897</v>
      </c>
      <c r="Q100" s="37"/>
      <c r="R100" s="66">
        <f>+N100-P100</f>
        <v>-1508981052.789978</v>
      </c>
      <c r="S100" s="25"/>
    </row>
    <row r="101" spans="2:19" s="11" customFormat="1" ht="12" thickTop="1" x14ac:dyDescent="0.25">
      <c r="B101" s="20"/>
      <c r="C101" s="21"/>
      <c r="D101" s="22"/>
      <c r="E101" s="55"/>
      <c r="F101" s="45"/>
      <c r="G101" s="47"/>
      <c r="H101" s="47"/>
      <c r="I101" s="47"/>
      <c r="J101" s="51"/>
      <c r="K101" s="21"/>
      <c r="L101" s="21"/>
      <c r="M101" s="22"/>
      <c r="N101" s="64"/>
      <c r="O101" s="73"/>
      <c r="P101" s="64"/>
      <c r="Q101" s="64"/>
      <c r="R101" s="64"/>
      <c r="S101" s="25"/>
    </row>
    <row r="102" spans="2:19" s="11" customFormat="1" x14ac:dyDescent="0.25">
      <c r="B102" s="20"/>
      <c r="C102" s="21"/>
      <c r="D102" s="22"/>
      <c r="E102" s="55"/>
      <c r="F102" s="45"/>
      <c r="G102" s="47"/>
      <c r="H102" s="47"/>
      <c r="I102" s="47"/>
      <c r="J102" s="51"/>
      <c r="K102" s="21"/>
      <c r="L102" s="21"/>
      <c r="M102" s="22"/>
      <c r="N102" s="64"/>
      <c r="O102" s="73"/>
      <c r="P102" s="64"/>
      <c r="Q102" s="64"/>
      <c r="R102" s="64"/>
      <c r="S102" s="25"/>
    </row>
    <row r="103" spans="2:19" s="11" customFormat="1" x14ac:dyDescent="0.25">
      <c r="B103" s="20"/>
      <c r="C103" s="15" t="s">
        <v>871</v>
      </c>
      <c r="D103" s="26"/>
      <c r="E103" s="69">
        <f>+E105+E107+E111</f>
        <v>0</v>
      </c>
      <c r="F103" s="60"/>
      <c r="G103" s="69">
        <v>0</v>
      </c>
      <c r="H103" s="70"/>
      <c r="I103" s="69">
        <f>+E103-G103</f>
        <v>0</v>
      </c>
      <c r="J103" s="71"/>
      <c r="K103" s="21"/>
      <c r="L103" s="15" t="s">
        <v>872</v>
      </c>
      <c r="M103" s="22"/>
      <c r="N103" s="68">
        <f>+N105+N107+N110</f>
        <v>0</v>
      </c>
      <c r="O103" s="126"/>
      <c r="P103" s="68">
        <f>+P105+P107+P110</f>
        <v>0</v>
      </c>
      <c r="Q103" s="71"/>
      <c r="R103" s="127">
        <f>+N103-P103</f>
        <v>0</v>
      </c>
      <c r="S103" s="25"/>
    </row>
    <row r="104" spans="2:19" s="11" customFormat="1" ht="11.25" customHeight="1" x14ac:dyDescent="0.25">
      <c r="B104" s="20"/>
      <c r="C104" s="21"/>
      <c r="D104" s="22"/>
      <c r="E104" s="55"/>
      <c r="F104" s="62"/>
      <c r="G104" s="63"/>
      <c r="H104" s="63"/>
      <c r="I104" s="63"/>
      <c r="J104" s="64"/>
      <c r="K104" s="22"/>
      <c r="L104" s="21"/>
      <c r="M104" s="26"/>
      <c r="N104" s="64"/>
      <c r="O104" s="73"/>
      <c r="P104" s="64"/>
      <c r="Q104" s="64"/>
      <c r="R104" s="64"/>
      <c r="S104" s="72"/>
    </row>
    <row r="105" spans="2:19" s="11" customFormat="1" x14ac:dyDescent="0.25">
      <c r="B105" s="14">
        <v>81</v>
      </c>
      <c r="C105" s="15" t="s">
        <v>927</v>
      </c>
      <c r="D105" s="43" t="s">
        <v>874</v>
      </c>
      <c r="E105" s="110">
        <f>SUM(E106)</f>
        <v>2210195744</v>
      </c>
      <c r="F105" s="62"/>
      <c r="G105" s="70">
        <f>SUM(G106)</f>
        <v>2728450350</v>
      </c>
      <c r="H105" s="47"/>
      <c r="I105" s="111">
        <f t="shared" ref="I105:I113" si="2">+E105-G105</f>
        <v>-518254606</v>
      </c>
      <c r="J105" s="64"/>
      <c r="K105" s="15">
        <v>91</v>
      </c>
      <c r="L105" s="15" t="s">
        <v>875</v>
      </c>
      <c r="M105" s="43" t="s">
        <v>874</v>
      </c>
      <c r="N105" s="70">
        <f>+N106</f>
        <v>6284242482860.5898</v>
      </c>
      <c r="O105" s="62"/>
      <c r="P105" s="70">
        <f>+P106</f>
        <v>176595820908.29001</v>
      </c>
      <c r="Q105" s="49"/>
      <c r="R105" s="111">
        <f t="shared" ref="R105:R112" si="3">+N105-P105</f>
        <v>6107646661952.2998</v>
      </c>
      <c r="S105" s="25"/>
    </row>
    <row r="106" spans="2:19" s="11" customFormat="1" x14ac:dyDescent="0.25">
      <c r="B106" s="20">
        <v>8120</v>
      </c>
      <c r="C106" s="21" t="s">
        <v>104</v>
      </c>
      <c r="D106" s="22"/>
      <c r="E106" s="44">
        <v>2210195744</v>
      </c>
      <c r="F106" s="62"/>
      <c r="G106" s="46">
        <v>2728450350</v>
      </c>
      <c r="H106" s="47"/>
      <c r="I106" s="48">
        <f t="shared" si="2"/>
        <v>-518254606</v>
      </c>
      <c r="J106" s="64"/>
      <c r="K106" s="51">
        <v>9120</v>
      </c>
      <c r="L106" s="21" t="s">
        <v>104</v>
      </c>
      <c r="M106" s="22"/>
      <c r="N106" s="46">
        <v>6284242482860.5898</v>
      </c>
      <c r="O106" s="73"/>
      <c r="P106" s="56">
        <v>176595820908.29001</v>
      </c>
      <c r="Q106" s="49"/>
      <c r="R106" s="48">
        <f t="shared" si="3"/>
        <v>6107646661952.2998</v>
      </c>
      <c r="S106" s="25"/>
    </row>
    <row r="107" spans="2:19" s="11" customFormat="1" x14ac:dyDescent="0.25">
      <c r="B107" s="14">
        <v>83</v>
      </c>
      <c r="C107" s="15" t="s">
        <v>876</v>
      </c>
      <c r="D107" s="43" t="s">
        <v>877</v>
      </c>
      <c r="E107" s="110">
        <f>SUM(E108:E110)</f>
        <v>13304410069.4</v>
      </c>
      <c r="F107" s="62"/>
      <c r="G107" s="70">
        <f>SUM(F108:G110)</f>
        <v>13304410069.4</v>
      </c>
      <c r="H107" s="47"/>
      <c r="I107" s="47">
        <f t="shared" si="2"/>
        <v>0</v>
      </c>
      <c r="J107" s="64"/>
      <c r="K107" s="31">
        <v>93</v>
      </c>
      <c r="L107" s="15" t="s">
        <v>878</v>
      </c>
      <c r="M107" s="43" t="s">
        <v>877</v>
      </c>
      <c r="N107" s="70">
        <f>+N108+N109</f>
        <v>567344987.55999994</v>
      </c>
      <c r="O107" s="35"/>
      <c r="P107" s="70">
        <f>+P108+P109</f>
        <v>567344987.55999994</v>
      </c>
      <c r="Q107" s="71"/>
      <c r="R107" s="71">
        <f t="shared" si="3"/>
        <v>0</v>
      </c>
      <c r="S107" s="25"/>
    </row>
    <row r="108" spans="2:19" s="11" customFormat="1" x14ac:dyDescent="0.25">
      <c r="B108" s="20">
        <v>8315</v>
      </c>
      <c r="C108" s="21" t="s">
        <v>145</v>
      </c>
      <c r="D108" s="22"/>
      <c r="E108" s="44">
        <v>9088337426.8500004</v>
      </c>
      <c r="F108" s="62"/>
      <c r="G108" s="46">
        <v>9088337426.8500004</v>
      </c>
      <c r="H108" s="47"/>
      <c r="I108" s="47">
        <f t="shared" si="2"/>
        <v>0</v>
      </c>
      <c r="J108" s="64"/>
      <c r="K108" s="51">
        <v>9308</v>
      </c>
      <c r="L108" s="21" t="s">
        <v>107</v>
      </c>
      <c r="M108" s="22"/>
      <c r="N108" s="46">
        <v>28560000</v>
      </c>
      <c r="O108" s="73"/>
      <c r="P108" s="56">
        <v>28560000</v>
      </c>
      <c r="Q108" s="49"/>
      <c r="R108" s="49">
        <f t="shared" si="3"/>
        <v>0</v>
      </c>
      <c r="S108" s="25"/>
    </row>
    <row r="109" spans="2:19" s="11" customFormat="1" x14ac:dyDescent="0.25">
      <c r="B109" s="20">
        <v>8347</v>
      </c>
      <c r="C109" s="21" t="s">
        <v>103</v>
      </c>
      <c r="D109" s="22"/>
      <c r="E109" s="44">
        <v>170701388.38999999</v>
      </c>
      <c r="F109" s="62"/>
      <c r="G109" s="46">
        <v>170701388.38999999</v>
      </c>
      <c r="H109" s="47"/>
      <c r="I109" s="47">
        <f t="shared" si="2"/>
        <v>0</v>
      </c>
      <c r="J109" s="64"/>
      <c r="K109" s="51">
        <v>9390</v>
      </c>
      <c r="L109" s="21" t="s">
        <v>106</v>
      </c>
      <c r="M109" s="22"/>
      <c r="N109" s="46">
        <v>538784987.55999994</v>
      </c>
      <c r="O109" s="73"/>
      <c r="P109" s="56">
        <v>538784987.55999994</v>
      </c>
      <c r="Q109" s="49"/>
      <c r="R109" s="49">
        <f t="shared" si="3"/>
        <v>0</v>
      </c>
      <c r="S109" s="25"/>
    </row>
    <row r="110" spans="2:19" s="11" customFormat="1" x14ac:dyDescent="0.25">
      <c r="B110" s="20">
        <v>8361</v>
      </c>
      <c r="C110" s="21" t="s">
        <v>102</v>
      </c>
      <c r="D110" s="22"/>
      <c r="E110" s="44">
        <v>4045371254.1599998</v>
      </c>
      <c r="F110" s="62"/>
      <c r="G110" s="46">
        <v>4045371254.1599998</v>
      </c>
      <c r="H110" s="47"/>
      <c r="I110" s="47">
        <f t="shared" si="2"/>
        <v>0</v>
      </c>
      <c r="J110" s="64"/>
      <c r="K110" s="31">
        <v>99</v>
      </c>
      <c r="L110" s="15" t="s">
        <v>880</v>
      </c>
      <c r="M110" s="43" t="s">
        <v>877</v>
      </c>
      <c r="N110" s="111">
        <f>+N111+N112</f>
        <v>-6284809827848.1494</v>
      </c>
      <c r="O110" s="41"/>
      <c r="P110" s="111">
        <f>+P111+P112</f>
        <v>-177163165895.85001</v>
      </c>
      <c r="Q110" s="71"/>
      <c r="R110" s="111">
        <f t="shared" si="3"/>
        <v>-6107646661952.2998</v>
      </c>
      <c r="S110" s="25"/>
    </row>
    <row r="111" spans="2:19" s="11" customFormat="1" x14ac:dyDescent="0.25">
      <c r="B111" s="14">
        <v>89</v>
      </c>
      <c r="C111" s="15" t="s">
        <v>879</v>
      </c>
      <c r="D111" s="43" t="s">
        <v>877</v>
      </c>
      <c r="E111" s="111">
        <f>SUM(E112:E113)</f>
        <v>-15514605813.4</v>
      </c>
      <c r="F111" s="53"/>
      <c r="G111" s="111">
        <f>SUM(G112:G113)</f>
        <v>-16032860419.4</v>
      </c>
      <c r="H111" s="47"/>
      <c r="I111" s="70">
        <f t="shared" si="2"/>
        <v>518254606</v>
      </c>
      <c r="J111" s="64"/>
      <c r="K111" s="51">
        <v>9905</v>
      </c>
      <c r="L111" s="21" t="s">
        <v>928</v>
      </c>
      <c r="M111" s="22"/>
      <c r="N111" s="115">
        <v>-6284242482860.5898</v>
      </c>
      <c r="O111" s="73"/>
      <c r="P111" s="115">
        <v>-176595820908.29001</v>
      </c>
      <c r="Q111" s="49"/>
      <c r="R111" s="48">
        <f t="shared" si="3"/>
        <v>-6107646661952.2998</v>
      </c>
      <c r="S111" s="25"/>
    </row>
    <row r="112" spans="2:19" s="11" customFormat="1" x14ac:dyDescent="0.25">
      <c r="B112" s="20">
        <v>8905</v>
      </c>
      <c r="C112" s="21" t="s">
        <v>929</v>
      </c>
      <c r="D112" s="22"/>
      <c r="E112" s="115">
        <v>-2210195744</v>
      </c>
      <c r="F112" s="48"/>
      <c r="G112" s="115">
        <v>-2728450350</v>
      </c>
      <c r="H112" s="47"/>
      <c r="I112" s="47">
        <f t="shared" si="2"/>
        <v>518254606</v>
      </c>
      <c r="J112" s="64"/>
      <c r="K112" s="51">
        <v>9915</v>
      </c>
      <c r="L112" s="21" t="s">
        <v>930</v>
      </c>
      <c r="M112" s="22"/>
      <c r="N112" s="115">
        <v>-567344987.55999994</v>
      </c>
      <c r="O112" s="73"/>
      <c r="P112" s="115">
        <v>-567344987.55999994</v>
      </c>
      <c r="Q112" s="49"/>
      <c r="R112" s="49">
        <f t="shared" si="3"/>
        <v>0</v>
      </c>
      <c r="S112" s="25"/>
    </row>
    <row r="113" spans="2:19" s="11" customFormat="1" x14ac:dyDescent="0.25">
      <c r="B113" s="20">
        <v>8915</v>
      </c>
      <c r="C113" s="21" t="s">
        <v>931</v>
      </c>
      <c r="D113" s="22"/>
      <c r="E113" s="115">
        <v>-13304410069.4</v>
      </c>
      <c r="F113" s="48"/>
      <c r="G113" s="115">
        <v>-13304410069.4</v>
      </c>
      <c r="H113" s="47"/>
      <c r="I113" s="47">
        <f t="shared" si="2"/>
        <v>0</v>
      </c>
      <c r="J113" s="64"/>
      <c r="K113" s="21"/>
      <c r="L113" s="21"/>
      <c r="M113" s="22"/>
      <c r="N113" s="115"/>
      <c r="O113" s="21"/>
      <c r="P113" s="21"/>
      <c r="Q113" s="21"/>
      <c r="R113" s="21"/>
      <c r="S113" s="25"/>
    </row>
    <row r="114" spans="2:19" s="11" customFormat="1" ht="12" thickBot="1" x14ac:dyDescent="0.3">
      <c r="B114" s="20"/>
      <c r="C114" s="21"/>
      <c r="D114" s="22"/>
      <c r="E114" s="61"/>
      <c r="F114" s="21"/>
      <c r="G114" s="51"/>
      <c r="H114" s="51"/>
      <c r="I114" s="21"/>
      <c r="J114" s="21"/>
      <c r="K114" s="21"/>
      <c r="L114" s="21"/>
      <c r="M114" s="22"/>
      <c r="N114" s="21"/>
      <c r="O114" s="21"/>
      <c r="P114" s="21"/>
      <c r="Q114" s="21"/>
      <c r="R114" s="21"/>
      <c r="S114" s="72"/>
    </row>
    <row r="115" spans="2:19" s="11" customFormat="1" x14ac:dyDescent="0.25">
      <c r="B115" s="100"/>
      <c r="C115" s="101"/>
      <c r="D115" s="102"/>
      <c r="E115" s="128"/>
      <c r="F115" s="101"/>
      <c r="G115" s="129"/>
      <c r="H115" s="129"/>
      <c r="I115" s="129"/>
      <c r="J115" s="129"/>
      <c r="K115" s="101"/>
      <c r="L115" s="101"/>
      <c r="M115" s="102"/>
      <c r="N115" s="130"/>
      <c r="O115" s="101"/>
      <c r="P115" s="101"/>
      <c r="Q115" s="101"/>
      <c r="R115" s="101"/>
      <c r="S115" s="105"/>
    </row>
    <row r="116" spans="2:19" s="11" customFormat="1" ht="12.75" customHeight="1" x14ac:dyDescent="0.25">
      <c r="B116" s="20"/>
      <c r="C116" s="21"/>
      <c r="D116" s="22"/>
      <c r="E116" s="23"/>
      <c r="F116" s="21"/>
      <c r="G116" s="24"/>
      <c r="H116" s="24"/>
      <c r="I116" s="51"/>
      <c r="J116" s="51"/>
      <c r="K116" s="21"/>
      <c r="L116" s="21"/>
      <c r="M116" s="22"/>
      <c r="N116" s="53"/>
      <c r="O116" s="21"/>
      <c r="P116" s="21"/>
      <c r="Q116" s="21"/>
      <c r="R116" s="21"/>
      <c r="S116" s="72"/>
    </row>
    <row r="117" spans="2:19" s="11" customFormat="1" ht="12.75" customHeight="1" x14ac:dyDescent="0.25">
      <c r="B117" s="20"/>
      <c r="C117" s="21"/>
      <c r="D117" s="22"/>
      <c r="E117" s="23"/>
      <c r="F117" s="21"/>
      <c r="G117" s="24"/>
      <c r="H117" s="24"/>
      <c r="I117" s="51"/>
      <c r="J117" s="51"/>
      <c r="K117" s="21"/>
      <c r="L117" s="21"/>
      <c r="M117" s="22"/>
      <c r="N117" s="21"/>
      <c r="O117" s="21"/>
      <c r="P117" s="21"/>
      <c r="Q117" s="21"/>
      <c r="R117" s="21"/>
      <c r="S117" s="72"/>
    </row>
    <row r="118" spans="2:19" s="11" customFormat="1" ht="12" customHeight="1" x14ac:dyDescent="0.25">
      <c r="B118" s="20"/>
      <c r="C118" s="213"/>
      <c r="D118" s="213"/>
      <c r="E118" s="213"/>
      <c r="F118" s="213"/>
      <c r="G118" s="213"/>
      <c r="H118" s="24"/>
      <c r="I118" s="24"/>
      <c r="J118" s="24"/>
      <c r="K118" s="21"/>
      <c r="L118" s="214"/>
      <c r="M118" s="214"/>
      <c r="N118" s="214"/>
      <c r="O118" s="214"/>
      <c r="P118" s="214"/>
      <c r="Q118" s="21"/>
      <c r="R118" s="21"/>
      <c r="S118" s="25"/>
    </row>
    <row r="119" spans="2:19" ht="14.25" customHeight="1" x14ac:dyDescent="0.25">
      <c r="B119" s="20"/>
      <c r="C119" s="215" t="s">
        <v>932</v>
      </c>
      <c r="D119" s="215"/>
      <c r="E119" s="215"/>
      <c r="F119" s="215"/>
      <c r="G119" s="215"/>
      <c r="H119" s="82"/>
      <c r="I119" s="82"/>
      <c r="J119" s="82"/>
      <c r="K119" s="82"/>
      <c r="L119" s="215" t="s">
        <v>882</v>
      </c>
      <c r="M119" s="215"/>
      <c r="N119" s="215"/>
      <c r="O119" s="215"/>
      <c r="P119" s="215"/>
      <c r="Q119" s="26"/>
      <c r="R119" s="26"/>
      <c r="S119" s="25"/>
    </row>
    <row r="120" spans="2:19" ht="11.25" customHeight="1" x14ac:dyDescent="0.25">
      <c r="B120" s="20"/>
      <c r="C120" s="216" t="s">
        <v>883</v>
      </c>
      <c r="D120" s="216"/>
      <c r="E120" s="216"/>
      <c r="F120" s="216"/>
      <c r="G120" s="216"/>
      <c r="H120" s="21"/>
      <c r="I120" s="21"/>
      <c r="J120" s="21"/>
      <c r="K120" s="21"/>
      <c r="L120" s="216" t="s">
        <v>884</v>
      </c>
      <c r="M120" s="216"/>
      <c r="N120" s="216"/>
      <c r="O120" s="216"/>
      <c r="P120" s="216"/>
      <c r="Q120" s="22"/>
      <c r="R120" s="22"/>
      <c r="S120" s="25"/>
    </row>
    <row r="121" spans="2:19" s="11" customFormat="1" ht="11.25" customHeight="1" x14ac:dyDescent="0.25">
      <c r="B121" s="20"/>
      <c r="C121" s="210" t="s">
        <v>885</v>
      </c>
      <c r="D121" s="210"/>
      <c r="E121" s="210"/>
      <c r="F121" s="21"/>
      <c r="G121" s="21"/>
      <c r="H121" s="21"/>
      <c r="I121" s="83"/>
      <c r="J121" s="83"/>
      <c r="K121" s="21"/>
      <c r="L121" s="21"/>
      <c r="M121" s="22"/>
      <c r="N121" s="21"/>
      <c r="O121" s="21"/>
      <c r="P121" s="21"/>
      <c r="Q121" s="21"/>
      <c r="R121" s="21"/>
      <c r="S121" s="25"/>
    </row>
    <row r="122" spans="2:19" s="11" customFormat="1" ht="11.25" customHeight="1" x14ac:dyDescent="0.25">
      <c r="B122" s="20"/>
      <c r="C122" s="22"/>
      <c r="D122" s="22"/>
      <c r="E122" s="84"/>
      <c r="F122" s="21"/>
      <c r="G122" s="21"/>
      <c r="H122" s="21"/>
      <c r="I122" s="83"/>
      <c r="J122" s="83"/>
      <c r="K122" s="21"/>
      <c r="L122" s="21"/>
      <c r="M122" s="22"/>
      <c r="N122" s="21"/>
      <c r="O122" s="21"/>
      <c r="P122" s="21"/>
      <c r="Q122" s="21"/>
      <c r="R122" s="21"/>
      <c r="S122" s="25"/>
    </row>
    <row r="123" spans="2:19" s="11" customFormat="1" ht="11.25" customHeight="1" x14ac:dyDescent="0.25">
      <c r="B123" s="20"/>
      <c r="C123" s="22"/>
      <c r="D123" s="22"/>
      <c r="E123" s="84"/>
      <c r="F123" s="21"/>
      <c r="G123" s="21"/>
      <c r="H123" s="21"/>
      <c r="I123" s="83"/>
      <c r="J123" s="83"/>
      <c r="K123" s="21"/>
      <c r="L123" s="21"/>
      <c r="M123" s="22"/>
      <c r="N123" s="21"/>
      <c r="O123" s="21"/>
      <c r="P123" s="21"/>
      <c r="Q123" s="21"/>
      <c r="R123" s="21"/>
      <c r="S123" s="25"/>
    </row>
    <row r="124" spans="2:19" s="91" customFormat="1" ht="9.75" customHeight="1" x14ac:dyDescent="0.25">
      <c r="B124" s="85"/>
      <c r="C124" s="86"/>
      <c r="D124" s="86"/>
      <c r="E124" s="87"/>
      <c r="F124" s="88"/>
      <c r="G124" s="211"/>
      <c r="H124" s="211"/>
      <c r="I124" s="211"/>
      <c r="J124" s="211"/>
      <c r="K124" s="211"/>
      <c r="L124" s="211"/>
      <c r="M124" s="86"/>
      <c r="N124" s="211"/>
      <c r="O124" s="211"/>
      <c r="P124" s="211"/>
      <c r="Q124" s="211"/>
      <c r="R124" s="89"/>
      <c r="S124" s="90"/>
    </row>
    <row r="125" spans="2:19" ht="9.75" customHeight="1" thickBot="1" x14ac:dyDescent="0.3">
      <c r="B125" s="92" t="s">
        <v>886</v>
      </c>
      <c r="C125" s="19"/>
      <c r="D125" s="93"/>
      <c r="E125" s="94"/>
      <c r="F125" s="19"/>
      <c r="G125" s="212" t="str">
        <f>+G43</f>
        <v>Revision Asesor DGA:  Francisco Jose Bautista Villalobos</v>
      </c>
      <c r="H125" s="212"/>
      <c r="I125" s="212"/>
      <c r="J125" s="212"/>
      <c r="K125" s="212"/>
      <c r="L125" s="212"/>
      <c r="M125" s="93"/>
      <c r="N125" s="19"/>
      <c r="O125" s="19"/>
      <c r="P125" s="19"/>
      <c r="Q125" s="19"/>
      <c r="R125" s="19"/>
      <c r="S125" s="95"/>
    </row>
    <row r="127" spans="2:19" s="11" customFormat="1" x14ac:dyDescent="0.25">
      <c r="B127" s="7"/>
      <c r="C127" s="7"/>
      <c r="D127" s="8"/>
      <c r="E127" s="97"/>
      <c r="F127" s="7"/>
      <c r="G127" s="131"/>
      <c r="H127" s="10"/>
      <c r="I127" s="10"/>
      <c r="J127" s="10"/>
      <c r="K127" s="7"/>
      <c r="L127" s="7"/>
      <c r="M127" s="8"/>
      <c r="N127" s="7"/>
      <c r="O127" s="7"/>
      <c r="P127" s="50"/>
      <c r="Q127" s="7"/>
      <c r="R127" s="7"/>
      <c r="S127" s="7"/>
    </row>
    <row r="128" spans="2:19" s="11" customFormat="1" x14ac:dyDescent="0.25">
      <c r="B128" s="7"/>
      <c r="C128" s="7"/>
      <c r="D128" s="8"/>
      <c r="E128" s="97"/>
      <c r="F128" s="131"/>
      <c r="G128" s="131"/>
      <c r="H128" s="131"/>
      <c r="I128" s="131"/>
      <c r="J128" s="10"/>
      <c r="K128" s="7"/>
      <c r="L128" s="7"/>
      <c r="M128" s="8"/>
      <c r="N128" s="50"/>
      <c r="O128" s="50"/>
      <c r="P128" s="50"/>
      <c r="Q128" s="50"/>
      <c r="R128" s="50"/>
      <c r="S128" s="7"/>
    </row>
    <row r="130" spans="14:16" x14ac:dyDescent="0.25">
      <c r="N130" s="50"/>
      <c r="P130" s="50"/>
    </row>
  </sheetData>
  <mergeCells count="30">
    <mergeCell ref="E2:S2"/>
    <mergeCell ref="E3:S3"/>
    <mergeCell ref="E4:S4"/>
    <mergeCell ref="E5:S5"/>
    <mergeCell ref="C36:G36"/>
    <mergeCell ref="L36:P36"/>
    <mergeCell ref="I57:I58"/>
    <mergeCell ref="R57:R59"/>
    <mergeCell ref="C37:G37"/>
    <mergeCell ref="L37:P37"/>
    <mergeCell ref="C38:G38"/>
    <mergeCell ref="L38:P38"/>
    <mergeCell ref="C39:E39"/>
    <mergeCell ref="G42:L42"/>
    <mergeCell ref="N42:Q42"/>
    <mergeCell ref="G43:L43"/>
    <mergeCell ref="E52:S52"/>
    <mergeCell ref="E53:S53"/>
    <mergeCell ref="E54:S54"/>
    <mergeCell ref="E55:S55"/>
    <mergeCell ref="C121:E121"/>
    <mergeCell ref="G124:L124"/>
    <mergeCell ref="N124:Q124"/>
    <mergeCell ref="G125:L125"/>
    <mergeCell ref="C118:G118"/>
    <mergeCell ref="L118:P118"/>
    <mergeCell ref="C119:G119"/>
    <mergeCell ref="L119:P119"/>
    <mergeCell ref="C120:G120"/>
    <mergeCell ref="L120:P120"/>
  </mergeCells>
  <printOptions horizontalCentered="1" verticalCentered="1"/>
  <pageMargins left="0.65" right="0.17" top="0.39370078740157483" bottom="0.34" header="0.39370078740157483" footer="0.19685039370078741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51099-F5ED-42BD-AC93-DAFED5A495D7}">
  <sheetPr>
    <tabColor rgb="FF0070C0"/>
    <pageSetUpPr fitToPage="1"/>
  </sheetPr>
  <dimension ref="B1:P128"/>
  <sheetViews>
    <sheetView showGridLines="0" zoomScaleNormal="100" workbookViewId="0">
      <selection activeCell="X83" sqref="X83"/>
    </sheetView>
  </sheetViews>
  <sheetFormatPr baseColWidth="10" defaultColWidth="5.7109375" defaultRowHeight="11.25" x14ac:dyDescent="0.25"/>
  <cols>
    <col min="1" max="1" width="3.28515625" style="132" customWidth="1"/>
    <col min="2" max="4" width="5.7109375" style="132"/>
    <col min="5" max="5" width="8.85546875" style="132" customWidth="1"/>
    <col min="6" max="6" width="6.7109375" style="132" customWidth="1"/>
    <col min="7" max="7" width="11.28515625" style="132" customWidth="1"/>
    <col min="8" max="8" width="5.7109375" style="132" customWidth="1"/>
    <col min="9" max="9" width="8" style="133" hidden="1" customWidth="1"/>
    <col min="10" max="10" width="3.42578125" style="132" customWidth="1"/>
    <col min="11" max="11" width="25.140625" style="134" customWidth="1"/>
    <col min="12" max="12" width="8.42578125" style="134" customWidth="1"/>
    <col min="13" max="13" width="21.7109375" style="134" customWidth="1"/>
    <col min="14" max="14" width="4.140625" style="132" customWidth="1"/>
    <col min="15" max="15" width="19.42578125" style="132" hidden="1" customWidth="1"/>
    <col min="16" max="16" width="4.42578125" style="132" customWidth="1"/>
    <col min="17" max="16384" width="5.7109375" style="132"/>
  </cols>
  <sheetData>
    <row r="1" spans="2:16" ht="12" thickBot="1" x14ac:dyDescent="0.3"/>
    <row r="2" spans="2:16" x14ac:dyDescent="0.25">
      <c r="B2" s="136"/>
      <c r="C2" s="137"/>
      <c r="D2" s="137"/>
      <c r="E2" s="137"/>
      <c r="F2" s="137"/>
      <c r="G2" s="241" t="s">
        <v>734</v>
      </c>
      <c r="H2" s="242"/>
      <c r="I2" s="242"/>
      <c r="J2" s="242"/>
      <c r="K2" s="242"/>
      <c r="L2" s="242"/>
      <c r="M2" s="242"/>
      <c r="N2" s="242"/>
      <c r="O2" s="242"/>
      <c r="P2" s="243"/>
    </row>
    <row r="3" spans="2:16" ht="12" customHeight="1" x14ac:dyDescent="0.25">
      <c r="B3" s="138"/>
      <c r="C3" s="139"/>
      <c r="D3" s="139"/>
      <c r="E3" s="139"/>
      <c r="F3" s="139"/>
      <c r="G3" s="244" t="s">
        <v>933</v>
      </c>
      <c r="H3" s="245"/>
      <c r="I3" s="245"/>
      <c r="J3" s="245"/>
      <c r="K3" s="245"/>
      <c r="L3" s="245"/>
      <c r="M3" s="245"/>
      <c r="N3" s="245" t="s">
        <v>888</v>
      </c>
      <c r="O3" s="245"/>
      <c r="P3" s="246"/>
    </row>
    <row r="4" spans="2:16" ht="15" customHeight="1" x14ac:dyDescent="0.25">
      <c r="B4" s="140"/>
      <c r="C4" s="139"/>
      <c r="D4" s="139"/>
      <c r="E4" s="139"/>
      <c r="F4" s="139"/>
      <c r="G4" s="244" t="s">
        <v>981</v>
      </c>
      <c r="H4" s="245"/>
      <c r="I4" s="245"/>
      <c r="J4" s="245"/>
      <c r="K4" s="245"/>
      <c r="L4" s="245"/>
      <c r="M4" s="245"/>
      <c r="N4" s="245" t="s">
        <v>889</v>
      </c>
      <c r="O4" s="245"/>
      <c r="P4" s="246"/>
    </row>
    <row r="5" spans="2:16" ht="15.75" customHeight="1" thickBot="1" x14ac:dyDescent="0.3">
      <c r="B5" s="141"/>
      <c r="C5" s="142"/>
      <c r="D5" s="142"/>
      <c r="E5" s="142"/>
      <c r="F5" s="142"/>
      <c r="G5" s="233" t="str">
        <f>+G62</f>
        <v>(Cifras expresadas en  pesos)</v>
      </c>
      <c r="H5" s="234"/>
      <c r="I5" s="234"/>
      <c r="J5" s="234"/>
      <c r="K5" s="234"/>
      <c r="L5" s="234"/>
      <c r="M5" s="234"/>
      <c r="N5" s="234" t="s">
        <v>890</v>
      </c>
      <c r="O5" s="234"/>
      <c r="P5" s="235"/>
    </row>
    <row r="6" spans="2:16" x14ac:dyDescent="0.25">
      <c r="B6" s="143"/>
      <c r="C6" s="144"/>
      <c r="D6" s="144"/>
      <c r="E6" s="144"/>
      <c r="F6" s="144"/>
      <c r="G6" s="144"/>
      <c r="H6" s="144"/>
      <c r="I6" s="145"/>
      <c r="P6" s="146"/>
    </row>
    <row r="7" spans="2:16" x14ac:dyDescent="0.25">
      <c r="B7" s="147"/>
      <c r="C7" s="148"/>
      <c r="D7" s="148"/>
      <c r="E7" s="148"/>
      <c r="F7" s="148"/>
      <c r="G7" s="148"/>
      <c r="H7" s="148"/>
      <c r="I7" s="149" t="s">
        <v>839</v>
      </c>
      <c r="J7" s="150"/>
      <c r="K7" s="151" t="s">
        <v>934</v>
      </c>
      <c r="L7" s="151"/>
      <c r="M7" s="151" t="s">
        <v>934</v>
      </c>
      <c r="N7" s="152"/>
      <c r="O7" s="152" t="s">
        <v>935</v>
      </c>
      <c r="P7" s="146"/>
    </row>
    <row r="8" spans="2:16" x14ac:dyDescent="0.25">
      <c r="B8" s="153"/>
      <c r="C8" s="152"/>
      <c r="D8" s="152"/>
      <c r="E8" s="152"/>
      <c r="F8" s="152"/>
      <c r="G8" s="152"/>
      <c r="H8" s="152"/>
      <c r="I8" s="149"/>
      <c r="J8" s="150"/>
      <c r="K8" s="154">
        <v>2021</v>
      </c>
      <c r="L8" s="151"/>
      <c r="M8" s="154">
        <v>2020</v>
      </c>
      <c r="N8" s="152"/>
      <c r="O8" s="152" t="s">
        <v>936</v>
      </c>
      <c r="P8" s="146"/>
    </row>
    <row r="9" spans="2:16" x14ac:dyDescent="0.25">
      <c r="B9" s="147"/>
      <c r="I9" s="155"/>
      <c r="J9" s="150"/>
      <c r="K9" s="156"/>
      <c r="L9" s="157"/>
      <c r="M9" s="156"/>
      <c r="N9" s="150"/>
      <c r="O9" s="150"/>
      <c r="P9" s="146"/>
    </row>
    <row r="10" spans="2:16" x14ac:dyDescent="0.25">
      <c r="B10" s="153" t="s">
        <v>842</v>
      </c>
      <c r="C10" s="144" t="s">
        <v>937</v>
      </c>
      <c r="I10" s="155">
        <v>11</v>
      </c>
      <c r="J10" s="150"/>
      <c r="K10" s="69">
        <f>SUM(K11:K13)</f>
        <v>130112721538.56</v>
      </c>
      <c r="L10" s="70"/>
      <c r="M10" s="69">
        <f>SUM(M11:M13)</f>
        <v>107043622875.89999</v>
      </c>
      <c r="N10" s="71"/>
      <c r="O10" s="69">
        <f>+K10-M10</f>
        <v>23069098662.660004</v>
      </c>
      <c r="P10" s="146"/>
    </row>
    <row r="11" spans="2:16" x14ac:dyDescent="0.2">
      <c r="B11" s="153">
        <v>41</v>
      </c>
      <c r="C11" s="132" t="s">
        <v>938</v>
      </c>
      <c r="I11" s="155"/>
      <c r="J11" s="150"/>
      <c r="K11" s="158">
        <f>+K68</f>
        <v>2120444</v>
      </c>
      <c r="L11" s="47"/>
      <c r="M11" s="158">
        <f>+M68</f>
        <v>827328</v>
      </c>
      <c r="N11" s="49"/>
      <c r="O11" s="48">
        <f>+K11-M11</f>
        <v>1293116</v>
      </c>
      <c r="P11" s="146"/>
    </row>
    <row r="12" spans="2:16" x14ac:dyDescent="0.2">
      <c r="B12" s="153">
        <v>44</v>
      </c>
      <c r="C12" s="132" t="s">
        <v>939</v>
      </c>
      <c r="I12" s="155"/>
      <c r="J12" s="150"/>
      <c r="K12" s="158">
        <f>+K71</f>
        <v>931056648</v>
      </c>
      <c r="L12" s="47"/>
      <c r="M12" s="158">
        <f>+M71</f>
        <v>20868600</v>
      </c>
      <c r="N12" s="49"/>
      <c r="O12" s="47">
        <f>+K12-M12</f>
        <v>910188048</v>
      </c>
      <c r="P12" s="146"/>
    </row>
    <row r="13" spans="2:16" x14ac:dyDescent="0.2">
      <c r="B13" s="153">
        <v>47</v>
      </c>
      <c r="C13" s="132" t="s">
        <v>940</v>
      </c>
      <c r="I13" s="155"/>
      <c r="J13" s="150"/>
      <c r="K13" s="158">
        <f>+K74</f>
        <v>129179544446.56</v>
      </c>
      <c r="L13" s="47"/>
      <c r="M13" s="158">
        <f>+M74</f>
        <v>107021926947.89999</v>
      </c>
      <c r="N13" s="49"/>
      <c r="O13" s="159">
        <f>+K13-M13</f>
        <v>22157617498.660004</v>
      </c>
      <c r="P13" s="146"/>
    </row>
    <row r="14" spans="2:16" x14ac:dyDescent="0.25">
      <c r="B14" s="153"/>
      <c r="I14" s="155"/>
      <c r="J14" s="150"/>
      <c r="K14" s="47"/>
      <c r="L14" s="47"/>
      <c r="M14" s="47"/>
      <c r="N14" s="49"/>
      <c r="O14" s="49"/>
      <c r="P14" s="146"/>
    </row>
    <row r="15" spans="2:16" x14ac:dyDescent="0.25">
      <c r="B15" s="153"/>
      <c r="I15" s="155"/>
      <c r="J15" s="150"/>
      <c r="K15" s="47"/>
      <c r="L15" s="47"/>
      <c r="M15" s="47"/>
      <c r="N15" s="49"/>
      <c r="O15" s="160"/>
      <c r="P15" s="146"/>
    </row>
    <row r="16" spans="2:16" x14ac:dyDescent="0.25">
      <c r="B16" s="153"/>
      <c r="C16" s="144" t="s">
        <v>941</v>
      </c>
      <c r="I16" s="155">
        <v>12</v>
      </c>
      <c r="J16" s="150"/>
      <c r="K16" s="69">
        <f>SUM(K17:K20)</f>
        <v>121741959959.60999</v>
      </c>
      <c r="L16" s="70"/>
      <c r="M16" s="69">
        <f>SUM(M17:M20)</f>
        <v>101675687400</v>
      </c>
      <c r="N16" s="71"/>
      <c r="O16" s="69">
        <f>+K16-M16</f>
        <v>20066272559.609985</v>
      </c>
      <c r="P16" s="146"/>
    </row>
    <row r="17" spans="2:16" x14ac:dyDescent="0.2">
      <c r="B17" s="153">
        <v>51</v>
      </c>
      <c r="C17" s="132" t="s">
        <v>942</v>
      </c>
      <c r="I17" s="155"/>
      <c r="J17" s="150"/>
      <c r="K17" s="158">
        <f>+K79</f>
        <v>104824102457.2</v>
      </c>
      <c r="L17" s="47"/>
      <c r="M17" s="158">
        <f>+M79</f>
        <v>101472826989.95</v>
      </c>
      <c r="N17" s="49"/>
      <c r="O17" s="47">
        <f>+K17-M17</f>
        <v>3351275467.25</v>
      </c>
      <c r="P17" s="146"/>
    </row>
    <row r="18" spans="2:16" s="144" customFormat="1" x14ac:dyDescent="0.2">
      <c r="B18" s="153">
        <v>53</v>
      </c>
      <c r="C18" s="132" t="s">
        <v>943</v>
      </c>
      <c r="D18" s="132"/>
      <c r="E18" s="132"/>
      <c r="F18" s="132"/>
      <c r="G18" s="132"/>
      <c r="H18" s="132"/>
      <c r="I18" s="155">
        <v>13</v>
      </c>
      <c r="J18" s="150"/>
      <c r="K18" s="158">
        <f>+K88</f>
        <v>1405929607.3699999</v>
      </c>
      <c r="L18" s="47"/>
      <c r="M18" s="158">
        <f>+M88</f>
        <v>116086184.05</v>
      </c>
      <c r="N18" s="49"/>
      <c r="O18" s="48">
        <f>+K18-M18</f>
        <v>1289843423.3199999</v>
      </c>
      <c r="P18" s="161"/>
    </row>
    <row r="19" spans="2:16" s="144" customFormat="1" x14ac:dyDescent="0.2">
      <c r="B19" s="153">
        <v>54</v>
      </c>
      <c r="C19" s="132" t="s">
        <v>944</v>
      </c>
      <c r="D19" s="132"/>
      <c r="E19" s="132"/>
      <c r="F19" s="132"/>
      <c r="G19" s="132"/>
      <c r="H19" s="132"/>
      <c r="I19" s="155"/>
      <c r="J19" s="150"/>
      <c r="K19" s="158">
        <f>+K93</f>
        <v>218700000</v>
      </c>
      <c r="L19" s="47"/>
      <c r="M19" s="158">
        <f>+M93</f>
        <v>0</v>
      </c>
      <c r="N19" s="49"/>
      <c r="O19" s="48">
        <f>+K19-M19</f>
        <v>218700000</v>
      </c>
      <c r="P19" s="161"/>
    </row>
    <row r="20" spans="2:16" s="144" customFormat="1" x14ac:dyDescent="0.2">
      <c r="B20" s="153">
        <v>57</v>
      </c>
      <c r="C20" s="132" t="s">
        <v>940</v>
      </c>
      <c r="D20" s="132"/>
      <c r="E20" s="132"/>
      <c r="F20" s="132"/>
      <c r="G20" s="132"/>
      <c r="H20" s="132"/>
      <c r="I20" s="155">
        <v>14</v>
      </c>
      <c r="J20" s="150"/>
      <c r="K20" s="158">
        <f>+K96</f>
        <v>15293227895.039999</v>
      </c>
      <c r="L20" s="47"/>
      <c r="M20" s="158">
        <f>+M96</f>
        <v>86774226</v>
      </c>
      <c r="N20" s="49"/>
      <c r="O20" s="162">
        <f>+K20-M20</f>
        <v>15206453669.039999</v>
      </c>
      <c r="P20" s="146"/>
    </row>
    <row r="21" spans="2:16" x14ac:dyDescent="0.25">
      <c r="B21" s="153"/>
      <c r="I21" s="155"/>
      <c r="J21" s="150"/>
      <c r="K21" s="163"/>
      <c r="L21" s="163"/>
      <c r="M21" s="163"/>
      <c r="N21" s="164"/>
      <c r="O21" s="164"/>
      <c r="P21" s="146"/>
    </row>
    <row r="22" spans="2:16" x14ac:dyDescent="0.25">
      <c r="B22" s="153"/>
      <c r="C22" s="144" t="s">
        <v>945</v>
      </c>
      <c r="D22" s="144"/>
      <c r="E22" s="144"/>
      <c r="F22" s="144"/>
      <c r="G22" s="144"/>
      <c r="H22" s="144"/>
      <c r="I22" s="149"/>
      <c r="J22" s="150"/>
      <c r="K22" s="69">
        <f>+K10-K16</f>
        <v>8370761578.9500122</v>
      </c>
      <c r="L22" s="70"/>
      <c r="M22" s="69">
        <f>+M10-M16</f>
        <v>5367935475.8999939</v>
      </c>
      <c r="N22" s="111"/>
      <c r="O22" s="38">
        <f>+K22-M22</f>
        <v>3002826103.0500183</v>
      </c>
      <c r="P22" s="146"/>
    </row>
    <row r="23" spans="2:16" x14ac:dyDescent="0.25">
      <c r="B23" s="153"/>
      <c r="C23" s="144"/>
      <c r="D23" s="144"/>
      <c r="E23" s="144"/>
      <c r="F23" s="144"/>
      <c r="G23" s="144"/>
      <c r="H23" s="144"/>
      <c r="I23" s="149"/>
      <c r="J23" s="150"/>
      <c r="K23" s="70"/>
      <c r="L23" s="70"/>
      <c r="M23" s="70"/>
      <c r="N23" s="111"/>
      <c r="O23" s="165"/>
      <c r="P23" s="146"/>
    </row>
    <row r="24" spans="2:16" x14ac:dyDescent="0.25">
      <c r="B24" s="153"/>
      <c r="C24" s="144"/>
      <c r="D24" s="144"/>
      <c r="E24" s="144"/>
      <c r="F24" s="144"/>
      <c r="G24" s="144"/>
      <c r="H24" s="144"/>
      <c r="I24" s="149"/>
      <c r="J24" s="150"/>
      <c r="K24" s="70"/>
      <c r="L24" s="70"/>
      <c r="M24" s="70"/>
      <c r="N24" s="111"/>
      <c r="O24" s="165"/>
      <c r="P24" s="146"/>
    </row>
    <row r="25" spans="2:16" x14ac:dyDescent="0.25">
      <c r="B25" s="153"/>
      <c r="C25" s="144" t="s">
        <v>946</v>
      </c>
      <c r="D25" s="144"/>
      <c r="E25" s="144"/>
      <c r="F25" s="144"/>
      <c r="G25" s="144"/>
      <c r="H25" s="144"/>
      <c r="I25" s="149"/>
      <c r="J25" s="150"/>
      <c r="K25" s="69">
        <f>+K26</f>
        <v>297896200.45999998</v>
      </c>
      <c r="L25" s="70"/>
      <c r="M25" s="69">
        <f>+M26</f>
        <v>138850116.84</v>
      </c>
      <c r="N25" s="111"/>
      <c r="O25" s="165"/>
      <c r="P25" s="146"/>
    </row>
    <row r="26" spans="2:16" x14ac:dyDescent="0.2">
      <c r="B26" s="153">
        <v>48</v>
      </c>
      <c r="C26" s="132" t="s">
        <v>947</v>
      </c>
      <c r="I26" s="155"/>
      <c r="J26" s="150"/>
      <c r="K26" s="158">
        <f>+K104</f>
        <v>297896200.45999998</v>
      </c>
      <c r="L26" s="47"/>
      <c r="M26" s="158">
        <f>+M104</f>
        <v>138850116.84</v>
      </c>
      <c r="N26" s="111"/>
      <c r="O26" s="165"/>
      <c r="P26" s="146"/>
    </row>
    <row r="27" spans="2:16" x14ac:dyDescent="0.25">
      <c r="B27" s="153"/>
      <c r="I27" s="155"/>
      <c r="J27" s="150"/>
      <c r="K27" s="47"/>
      <c r="L27" s="47"/>
      <c r="M27" s="47"/>
      <c r="N27" s="49"/>
      <c r="O27" s="160"/>
      <c r="P27" s="146"/>
    </row>
    <row r="28" spans="2:16" x14ac:dyDescent="0.25">
      <c r="B28" s="153"/>
      <c r="C28" s="144" t="s">
        <v>948</v>
      </c>
      <c r="I28" s="155"/>
      <c r="J28" s="150"/>
      <c r="K28" s="69">
        <f>+K29</f>
        <v>349690925.51999998</v>
      </c>
      <c r="L28" s="70"/>
      <c r="M28" s="69">
        <f>+M29</f>
        <v>42022</v>
      </c>
      <c r="N28" s="70"/>
      <c r="O28" s="38">
        <f>+K28-M28</f>
        <v>349648903.51999998</v>
      </c>
      <c r="P28" s="146"/>
    </row>
    <row r="29" spans="2:16" x14ac:dyDescent="0.2">
      <c r="B29" s="153">
        <v>58</v>
      </c>
      <c r="C29" s="132" t="s">
        <v>949</v>
      </c>
      <c r="I29" s="155">
        <v>15</v>
      </c>
      <c r="J29" s="150"/>
      <c r="K29" s="158">
        <f>+K108</f>
        <v>349690925.51999998</v>
      </c>
      <c r="L29" s="47"/>
      <c r="M29" s="158">
        <f>+M108</f>
        <v>42022</v>
      </c>
      <c r="N29" s="47"/>
      <c r="O29" s="166">
        <f>+K29-M29</f>
        <v>349648903.51999998</v>
      </c>
      <c r="P29" s="146"/>
    </row>
    <row r="30" spans="2:16" x14ac:dyDescent="0.2">
      <c r="B30" s="153"/>
      <c r="I30" s="155"/>
      <c r="J30" s="150"/>
      <c r="K30" s="158"/>
      <c r="L30" s="47"/>
      <c r="M30" s="158"/>
      <c r="N30" s="47"/>
      <c r="O30" s="48"/>
      <c r="P30" s="146"/>
    </row>
    <row r="31" spans="2:16" x14ac:dyDescent="0.25">
      <c r="B31" s="153"/>
      <c r="C31" s="144" t="s">
        <v>950</v>
      </c>
      <c r="I31" s="155"/>
      <c r="J31" s="150"/>
      <c r="K31" s="69">
        <f>+K25-K28</f>
        <v>-51794725.060000002</v>
      </c>
      <c r="L31" s="70"/>
      <c r="M31" s="69">
        <f>+M25-M28</f>
        <v>138808094.84</v>
      </c>
      <c r="N31" s="47"/>
      <c r="O31" s="48"/>
      <c r="P31" s="146"/>
    </row>
    <row r="32" spans="2:16" x14ac:dyDescent="0.2">
      <c r="B32" s="153"/>
      <c r="I32" s="155"/>
      <c r="J32" s="150"/>
      <c r="K32" s="158"/>
      <c r="L32" s="47"/>
      <c r="M32" s="158"/>
      <c r="N32" s="47"/>
      <c r="O32" s="48"/>
      <c r="P32" s="146"/>
    </row>
    <row r="33" spans="2:16" x14ac:dyDescent="0.25">
      <c r="B33" s="153"/>
      <c r="I33" s="155"/>
      <c r="J33" s="150"/>
      <c r="K33" s="167"/>
      <c r="L33" s="47"/>
      <c r="M33" s="167"/>
      <c r="N33" s="49"/>
      <c r="O33" s="160"/>
      <c r="P33" s="168"/>
    </row>
    <row r="34" spans="2:16" s="144" customFormat="1" ht="12" thickBot="1" x14ac:dyDescent="0.3">
      <c r="B34" s="153"/>
      <c r="C34" s="144" t="s">
        <v>951</v>
      </c>
      <c r="I34" s="149"/>
      <c r="J34" s="150"/>
      <c r="K34" s="169">
        <f>+K22+K31</f>
        <v>8318966853.8900118</v>
      </c>
      <c r="L34" s="47"/>
      <c r="M34" s="169">
        <f>+M22+M31</f>
        <v>5506743570.739994</v>
      </c>
      <c r="N34" s="71"/>
      <c r="O34" s="170">
        <f>+K34-M34</f>
        <v>2812223283.1500177</v>
      </c>
      <c r="P34" s="146"/>
    </row>
    <row r="35" spans="2:16" ht="12" thickTop="1" x14ac:dyDescent="0.25">
      <c r="B35" s="153"/>
      <c r="I35" s="155"/>
      <c r="J35" s="150"/>
      <c r="K35" s="59"/>
      <c r="L35" s="59"/>
      <c r="M35" s="59"/>
      <c r="N35" s="171"/>
      <c r="O35" s="171"/>
      <c r="P35" s="146"/>
    </row>
    <row r="36" spans="2:16" ht="3.75" customHeight="1" thickBot="1" x14ac:dyDescent="0.3">
      <c r="B36" s="153"/>
      <c r="K36" s="157"/>
      <c r="N36" s="172"/>
      <c r="O36" s="172"/>
      <c r="P36" s="146"/>
    </row>
    <row r="37" spans="2:16" x14ac:dyDescent="0.25">
      <c r="B37" s="173"/>
      <c r="C37" s="174"/>
      <c r="D37" s="174"/>
      <c r="E37" s="174"/>
      <c r="F37" s="174"/>
      <c r="G37" s="174"/>
      <c r="H37" s="174"/>
      <c r="I37" s="175"/>
      <c r="J37" s="174"/>
      <c r="K37" s="176"/>
      <c r="L37" s="177"/>
      <c r="M37" s="177"/>
      <c r="N37" s="174"/>
      <c r="O37" s="174"/>
      <c r="P37" s="178"/>
    </row>
    <row r="38" spans="2:16" ht="9" customHeight="1" x14ac:dyDescent="0.25">
      <c r="B38" s="153"/>
      <c r="P38" s="146"/>
    </row>
    <row r="39" spans="2:16" x14ac:dyDescent="0.25">
      <c r="B39" s="153"/>
      <c r="P39" s="146"/>
    </row>
    <row r="40" spans="2:16" x14ac:dyDescent="0.25">
      <c r="B40" s="153"/>
      <c r="P40" s="146"/>
    </row>
    <row r="41" spans="2:16" ht="15.75" customHeight="1" x14ac:dyDescent="0.25">
      <c r="B41" s="153"/>
      <c r="C41" s="236"/>
      <c r="D41" s="236"/>
      <c r="E41" s="236"/>
      <c r="F41" s="236"/>
      <c r="G41" s="236"/>
      <c r="H41" s="236"/>
      <c r="I41" s="179"/>
      <c r="J41" s="180"/>
      <c r="K41" s="181"/>
      <c r="L41" s="236"/>
      <c r="M41" s="236"/>
      <c r="N41" s="236"/>
      <c r="P41" s="146"/>
    </row>
    <row r="42" spans="2:16" ht="12" x14ac:dyDescent="0.25">
      <c r="B42" s="182"/>
      <c r="C42" s="237" t="s">
        <v>881</v>
      </c>
      <c r="D42" s="237"/>
      <c r="E42" s="237"/>
      <c r="F42" s="237"/>
      <c r="G42" s="237"/>
      <c r="H42" s="237"/>
      <c r="I42" s="238"/>
      <c r="J42" s="238"/>
      <c r="K42" s="238"/>
      <c r="L42" s="239" t="s">
        <v>882</v>
      </c>
      <c r="M42" s="239"/>
      <c r="N42" s="239"/>
      <c r="O42" s="239"/>
      <c r="P42" s="146"/>
    </row>
    <row r="43" spans="2:16" ht="12" x14ac:dyDescent="0.25">
      <c r="B43" s="147"/>
      <c r="C43" s="226" t="s">
        <v>883</v>
      </c>
      <c r="D43" s="226"/>
      <c r="E43" s="226"/>
      <c r="F43" s="226"/>
      <c r="G43" s="226"/>
      <c r="H43" s="226"/>
      <c r="I43" s="227"/>
      <c r="J43" s="227"/>
      <c r="K43" s="227"/>
      <c r="L43" s="228" t="s">
        <v>884</v>
      </c>
      <c r="M43" s="228"/>
      <c r="N43" s="228"/>
      <c r="O43" s="228"/>
      <c r="P43" s="146"/>
    </row>
    <row r="44" spans="2:16" ht="15" customHeight="1" x14ac:dyDescent="0.25">
      <c r="B44" s="147"/>
      <c r="C44" s="183"/>
      <c r="D44" s="240" t="s">
        <v>952</v>
      </c>
      <c r="E44" s="240"/>
      <c r="F44" s="240"/>
      <c r="G44" s="240"/>
      <c r="H44" s="183"/>
      <c r="I44" s="184"/>
      <c r="J44" s="185"/>
      <c r="K44" s="186"/>
      <c r="L44" s="187"/>
      <c r="M44" s="187"/>
      <c r="N44" s="188"/>
      <c r="O44" s="188"/>
      <c r="P44" s="146"/>
    </row>
    <row r="45" spans="2:16" ht="12" x14ac:dyDescent="0.25">
      <c r="B45" s="147"/>
      <c r="C45" s="150"/>
      <c r="D45" s="150"/>
      <c r="E45" s="150"/>
      <c r="F45" s="150"/>
      <c r="G45" s="150"/>
      <c r="H45" s="150"/>
      <c r="I45" s="184"/>
      <c r="J45" s="185"/>
      <c r="K45" s="186"/>
      <c r="L45" s="187"/>
      <c r="M45" s="187"/>
      <c r="N45" s="188"/>
      <c r="O45" s="188"/>
      <c r="P45" s="146"/>
    </row>
    <row r="46" spans="2:16" s="190" customFormat="1" ht="15" customHeight="1" x14ac:dyDescent="0.15">
      <c r="B46" s="189"/>
      <c r="C46" s="230"/>
      <c r="D46" s="230"/>
      <c r="E46" s="230"/>
      <c r="F46" s="230"/>
      <c r="G46" s="230"/>
      <c r="I46" s="191"/>
      <c r="K46" s="192"/>
      <c r="L46" s="192"/>
      <c r="M46" s="192"/>
      <c r="P46" s="193"/>
    </row>
    <row r="47" spans="2:16" ht="13.5" customHeight="1" thickBot="1" x14ac:dyDescent="0.3">
      <c r="B47" s="231" t="s">
        <v>953</v>
      </c>
      <c r="C47" s="232"/>
      <c r="D47" s="232"/>
      <c r="E47" s="232"/>
      <c r="F47" s="232"/>
      <c r="G47" s="232"/>
      <c r="H47" s="232"/>
      <c r="I47" s="194"/>
      <c r="J47" s="19" t="s">
        <v>887</v>
      </c>
      <c r="K47" s="195"/>
      <c r="L47" s="196"/>
      <c r="M47" s="196"/>
      <c r="N47" s="197"/>
      <c r="O47" s="197"/>
      <c r="P47" s="198"/>
    </row>
    <row r="51" spans="2:16" s="135" customFormat="1" x14ac:dyDescent="0.25">
      <c r="B51" s="132"/>
      <c r="C51" s="132"/>
      <c r="D51" s="132"/>
      <c r="E51" s="132"/>
      <c r="F51" s="132"/>
      <c r="G51" s="132"/>
      <c r="H51" s="132"/>
      <c r="I51" s="133"/>
      <c r="J51" s="132"/>
      <c r="K51" s="134"/>
      <c r="L51" s="134"/>
      <c r="M51" s="134"/>
      <c r="N51" s="199"/>
      <c r="O51" s="199"/>
      <c r="P51" s="132"/>
    </row>
    <row r="52" spans="2:16" s="135" customFormat="1" ht="15" customHeight="1" x14ac:dyDescent="0.25">
      <c r="B52" s="132"/>
      <c r="C52" s="132"/>
      <c r="D52" s="132"/>
      <c r="E52" s="132"/>
      <c r="F52" s="132"/>
      <c r="G52" s="132"/>
      <c r="H52" s="132"/>
      <c r="I52" s="133"/>
      <c r="J52" s="132"/>
      <c r="K52" s="134"/>
      <c r="L52" s="134"/>
      <c r="M52" s="134"/>
      <c r="N52" s="132"/>
      <c r="O52" s="132"/>
      <c r="P52" s="132"/>
    </row>
    <row r="56" spans="2:16" s="135" customFormat="1" ht="15.75" customHeight="1" x14ac:dyDescent="0.25">
      <c r="B56" s="132"/>
      <c r="C56" s="132"/>
      <c r="D56" s="132"/>
      <c r="E56" s="132"/>
      <c r="F56" s="132"/>
      <c r="G56" s="132"/>
      <c r="H56" s="132"/>
      <c r="I56" s="133"/>
      <c r="J56" s="132"/>
      <c r="K56" s="134"/>
      <c r="L56" s="134"/>
      <c r="M56" s="134"/>
      <c r="N56" s="132"/>
      <c r="O56" s="132"/>
      <c r="P56" s="132"/>
    </row>
    <row r="58" spans="2:16" s="135" customFormat="1" ht="12" thickBot="1" x14ac:dyDescent="0.3">
      <c r="B58" s="132"/>
      <c r="C58" s="132"/>
      <c r="D58" s="132"/>
      <c r="E58" s="132"/>
      <c r="F58" s="132"/>
      <c r="G58" s="132"/>
      <c r="H58" s="132"/>
      <c r="I58" s="133"/>
      <c r="J58" s="132"/>
      <c r="K58" s="134"/>
      <c r="L58" s="134"/>
      <c r="M58" s="134"/>
      <c r="N58" s="132"/>
      <c r="O58" s="132"/>
      <c r="P58" s="132"/>
    </row>
    <row r="59" spans="2:16" s="135" customFormat="1" ht="15" customHeight="1" x14ac:dyDescent="0.25">
      <c r="B59" s="136"/>
      <c r="C59" s="137"/>
      <c r="D59" s="137"/>
      <c r="E59" s="137"/>
      <c r="F59" s="137"/>
      <c r="G59" s="241" t="s">
        <v>734</v>
      </c>
      <c r="H59" s="242"/>
      <c r="I59" s="242"/>
      <c r="J59" s="242"/>
      <c r="K59" s="242"/>
      <c r="L59" s="242"/>
      <c r="M59" s="242"/>
      <c r="N59" s="242"/>
      <c r="O59" s="242"/>
      <c r="P59" s="243"/>
    </row>
    <row r="60" spans="2:16" s="135" customFormat="1" ht="15" customHeight="1" x14ac:dyDescent="0.25">
      <c r="B60" s="138"/>
      <c r="C60" s="139"/>
      <c r="D60" s="139"/>
      <c r="E60" s="139"/>
      <c r="F60" s="139"/>
      <c r="G60" s="244" t="s">
        <v>933</v>
      </c>
      <c r="H60" s="245"/>
      <c r="I60" s="245"/>
      <c r="J60" s="245"/>
      <c r="K60" s="245"/>
      <c r="L60" s="245"/>
      <c r="M60" s="245"/>
      <c r="N60" s="245"/>
      <c r="O60" s="245"/>
      <c r="P60" s="246"/>
    </row>
    <row r="61" spans="2:16" s="135" customFormat="1" ht="15.75" customHeight="1" x14ac:dyDescent="0.25">
      <c r="B61" s="140"/>
      <c r="C61" s="139"/>
      <c r="D61" s="139"/>
      <c r="E61" s="139"/>
      <c r="F61" s="139"/>
      <c r="G61" s="244" t="str">
        <f>+G4</f>
        <v>COMPARATIVO A 31 DE MAYO 2021</v>
      </c>
      <c r="H61" s="245"/>
      <c r="I61" s="245"/>
      <c r="J61" s="245"/>
      <c r="K61" s="245"/>
      <c r="L61" s="245"/>
      <c r="M61" s="245"/>
      <c r="N61" s="245"/>
      <c r="O61" s="245"/>
      <c r="P61" s="246"/>
    </row>
    <row r="62" spans="2:16" s="135" customFormat="1" ht="15.75" customHeight="1" thickBot="1" x14ac:dyDescent="0.3">
      <c r="B62" s="141"/>
      <c r="C62" s="142"/>
      <c r="D62" s="142"/>
      <c r="E62" s="142"/>
      <c r="F62" s="142"/>
      <c r="G62" s="233" t="s">
        <v>838</v>
      </c>
      <c r="H62" s="234"/>
      <c r="I62" s="234"/>
      <c r="J62" s="234"/>
      <c r="K62" s="234"/>
      <c r="L62" s="234"/>
      <c r="M62" s="234"/>
      <c r="N62" s="234"/>
      <c r="O62" s="234"/>
      <c r="P62" s="235"/>
    </row>
    <row r="63" spans="2:16" s="135" customFormat="1" x14ac:dyDescent="0.25">
      <c r="B63" s="143"/>
      <c r="C63" s="144"/>
      <c r="D63" s="144"/>
      <c r="E63" s="144"/>
      <c r="F63" s="144"/>
      <c r="G63" s="144"/>
      <c r="H63" s="144"/>
      <c r="I63" s="145"/>
      <c r="J63" s="132"/>
      <c r="K63" s="134"/>
      <c r="L63" s="134"/>
      <c r="M63" s="134"/>
      <c r="N63" s="150"/>
      <c r="O63" s="132"/>
      <c r="P63" s="146"/>
    </row>
    <row r="64" spans="2:16" s="135" customFormat="1" x14ac:dyDescent="0.25">
      <c r="B64" s="147"/>
      <c r="C64" s="148"/>
      <c r="D64" s="148"/>
      <c r="E64" s="148"/>
      <c r="F64" s="148"/>
      <c r="G64" s="148"/>
      <c r="H64" s="148"/>
      <c r="I64" s="149" t="s">
        <v>891</v>
      </c>
      <c r="J64" s="132"/>
      <c r="K64" s="151" t="s">
        <v>934</v>
      </c>
      <c r="L64" s="151"/>
      <c r="M64" s="151" t="s">
        <v>934</v>
      </c>
      <c r="N64" s="152"/>
      <c r="O64" s="152" t="s">
        <v>935</v>
      </c>
      <c r="P64" s="146"/>
    </row>
    <row r="65" spans="2:16" x14ac:dyDescent="0.25">
      <c r="B65" s="153"/>
      <c r="C65" s="152"/>
      <c r="D65" s="152"/>
      <c r="E65" s="152"/>
      <c r="F65" s="152"/>
      <c r="G65" s="152"/>
      <c r="H65" s="152"/>
      <c r="I65" s="149"/>
      <c r="K65" s="200">
        <f>+K8</f>
        <v>2021</v>
      </c>
      <c r="L65" s="151"/>
      <c r="M65" s="200">
        <f>+M8</f>
        <v>2020</v>
      </c>
      <c r="N65" s="152"/>
      <c r="O65" s="152" t="s">
        <v>936</v>
      </c>
      <c r="P65" s="146"/>
    </row>
    <row r="66" spans="2:16" x14ac:dyDescent="0.25">
      <c r="B66" s="147"/>
      <c r="I66" s="155"/>
      <c r="K66" s="156"/>
      <c r="L66" s="157"/>
      <c r="M66" s="156"/>
      <c r="N66" s="150"/>
      <c r="O66" s="150"/>
      <c r="P66" s="146"/>
    </row>
    <row r="67" spans="2:16" x14ac:dyDescent="0.25">
      <c r="B67" s="153" t="s">
        <v>842</v>
      </c>
      <c r="C67" s="144" t="s">
        <v>937</v>
      </c>
      <c r="I67" s="155"/>
      <c r="K67" s="69">
        <f>+K68+K74+K71</f>
        <v>130112721538.56</v>
      </c>
      <c r="L67" s="70"/>
      <c r="M67" s="69">
        <f>+M68+M74+M71</f>
        <v>107043622875.89999</v>
      </c>
      <c r="N67" s="70"/>
      <c r="O67" s="69">
        <f>+K67-M67</f>
        <v>23069098662.660004</v>
      </c>
      <c r="P67" s="146"/>
    </row>
    <row r="68" spans="2:16" x14ac:dyDescent="0.25">
      <c r="B68" s="153">
        <v>41</v>
      </c>
      <c r="C68" s="144" t="s">
        <v>380</v>
      </c>
      <c r="I68" s="149" t="s">
        <v>954</v>
      </c>
      <c r="K68" s="70">
        <f>+K69</f>
        <v>2120444</v>
      </c>
      <c r="L68" s="47"/>
      <c r="M68" s="70">
        <f>+M69</f>
        <v>827328</v>
      </c>
      <c r="N68" s="70"/>
      <c r="O68" s="70">
        <f>+K68-M68</f>
        <v>1293116</v>
      </c>
      <c r="P68" s="146"/>
    </row>
    <row r="69" spans="2:16" x14ac:dyDescent="0.2">
      <c r="B69" s="201">
        <v>4110</v>
      </c>
      <c r="C69" s="132" t="s">
        <v>955</v>
      </c>
      <c r="I69" s="155"/>
      <c r="K69" s="158">
        <v>2120444</v>
      </c>
      <c r="L69" s="47"/>
      <c r="M69" s="158">
        <v>827328</v>
      </c>
      <c r="N69" s="47"/>
      <c r="O69" s="47">
        <f>+K69-M69</f>
        <v>1293116</v>
      </c>
      <c r="P69" s="146"/>
    </row>
    <row r="70" spans="2:16" x14ac:dyDescent="0.2">
      <c r="B70" s="201"/>
      <c r="I70" s="155"/>
      <c r="K70" s="158"/>
      <c r="L70" s="47"/>
      <c r="M70" s="158"/>
      <c r="N70" s="47"/>
      <c r="O70" s="47"/>
      <c r="P70" s="146"/>
    </row>
    <row r="71" spans="2:16" x14ac:dyDescent="0.25">
      <c r="B71" s="153">
        <v>44</v>
      </c>
      <c r="C71" s="144" t="s">
        <v>939</v>
      </c>
      <c r="I71" s="149" t="s">
        <v>954</v>
      </c>
      <c r="K71" s="70">
        <f>+K72</f>
        <v>931056648</v>
      </c>
      <c r="L71" s="47"/>
      <c r="M71" s="70">
        <f>+M72</f>
        <v>20868600</v>
      </c>
      <c r="N71" s="70"/>
      <c r="O71" s="70">
        <f>+K71-M71</f>
        <v>910188048</v>
      </c>
      <c r="P71" s="146"/>
    </row>
    <row r="72" spans="2:16" x14ac:dyDescent="0.2">
      <c r="B72" s="201">
        <v>4428</v>
      </c>
      <c r="C72" s="132" t="s">
        <v>956</v>
      </c>
      <c r="I72" s="155"/>
      <c r="K72" s="158">
        <v>931056648</v>
      </c>
      <c r="L72" s="47"/>
      <c r="M72" s="158">
        <v>20868600</v>
      </c>
      <c r="N72" s="47"/>
      <c r="O72" s="47">
        <f>+K72-M72</f>
        <v>910188048</v>
      </c>
      <c r="P72" s="146"/>
    </row>
    <row r="73" spans="2:16" x14ac:dyDescent="0.25">
      <c r="B73" s="201"/>
      <c r="I73" s="155"/>
      <c r="K73" s="47"/>
      <c r="L73" s="47"/>
      <c r="M73" s="47"/>
      <c r="N73" s="47"/>
      <c r="O73" s="47"/>
      <c r="P73" s="146"/>
    </row>
    <row r="74" spans="2:16" x14ac:dyDescent="0.25">
      <c r="B74" s="153">
        <v>47</v>
      </c>
      <c r="C74" s="144" t="s">
        <v>195</v>
      </c>
      <c r="I74" s="149" t="s">
        <v>954</v>
      </c>
      <c r="K74" s="70">
        <f>SUM(K75:K76)</f>
        <v>129179544446.56</v>
      </c>
      <c r="L74" s="47"/>
      <c r="M74" s="70">
        <f>SUM(M75:M76)</f>
        <v>107021926947.89999</v>
      </c>
      <c r="N74" s="70"/>
      <c r="O74" s="70">
        <f>+K74-M74</f>
        <v>22157617498.660004</v>
      </c>
      <c r="P74" s="146"/>
    </row>
    <row r="75" spans="2:16" x14ac:dyDescent="0.2">
      <c r="B75" s="201">
        <v>4705</v>
      </c>
      <c r="C75" s="132" t="s">
        <v>957</v>
      </c>
      <c r="I75" s="155"/>
      <c r="K75" s="158">
        <v>121758092796.56</v>
      </c>
      <c r="L75" s="47"/>
      <c r="M75" s="158">
        <v>100303159384.28</v>
      </c>
      <c r="N75" s="47"/>
      <c r="O75" s="47">
        <f>+K75-M75</f>
        <v>21454933412.279999</v>
      </c>
      <c r="P75" s="146"/>
    </row>
    <row r="76" spans="2:16" x14ac:dyDescent="0.2">
      <c r="B76" s="201">
        <v>4722</v>
      </c>
      <c r="C76" s="132" t="s">
        <v>958</v>
      </c>
      <c r="I76" s="155"/>
      <c r="K76" s="158">
        <v>7421451650</v>
      </c>
      <c r="L76" s="47"/>
      <c r="M76" s="158">
        <v>6718767563.6199999</v>
      </c>
      <c r="N76" s="47"/>
      <c r="O76" s="47">
        <f>+K76-M76</f>
        <v>702684086.38000011</v>
      </c>
      <c r="P76" s="146"/>
    </row>
    <row r="77" spans="2:16" x14ac:dyDescent="0.25">
      <c r="B77" s="153"/>
      <c r="I77" s="155"/>
      <c r="K77" s="163"/>
      <c r="L77" s="163"/>
      <c r="M77" s="163"/>
      <c r="N77" s="163"/>
      <c r="O77" s="163"/>
      <c r="P77" s="146"/>
    </row>
    <row r="78" spans="2:16" x14ac:dyDescent="0.25">
      <c r="B78" s="153"/>
      <c r="C78" s="144" t="s">
        <v>959</v>
      </c>
      <c r="E78" s="132">
        <v>-70807037</v>
      </c>
      <c r="I78" s="155"/>
      <c r="K78" s="69">
        <f>+K79+K88+K93+K96</f>
        <v>121741959959.60999</v>
      </c>
      <c r="L78" s="70"/>
      <c r="M78" s="69">
        <f>+M79+M88+M93+M96</f>
        <v>101675687400</v>
      </c>
      <c r="N78" s="70"/>
      <c r="O78" s="69">
        <f t="shared" ref="O78:O86" si="0">+K78-M78</f>
        <v>20066272559.609985</v>
      </c>
      <c r="P78" s="146"/>
    </row>
    <row r="79" spans="2:16" x14ac:dyDescent="0.25">
      <c r="B79" s="153">
        <v>51</v>
      </c>
      <c r="C79" s="144" t="s">
        <v>960</v>
      </c>
      <c r="I79" s="149" t="s">
        <v>961</v>
      </c>
      <c r="K79" s="70">
        <f>SUM(K80:K86)</f>
        <v>104824102457.2</v>
      </c>
      <c r="L79" s="47"/>
      <c r="M79" s="70">
        <f>SUM(M80:M86)</f>
        <v>101472826989.95</v>
      </c>
      <c r="N79" s="70"/>
      <c r="O79" s="70">
        <f t="shared" si="0"/>
        <v>3351275467.25</v>
      </c>
      <c r="P79" s="146"/>
    </row>
    <row r="80" spans="2:16" x14ac:dyDescent="0.2">
      <c r="B80" s="201">
        <v>5101</v>
      </c>
      <c r="C80" s="132" t="s">
        <v>962</v>
      </c>
      <c r="I80" s="155"/>
      <c r="K80" s="158">
        <v>42862679797</v>
      </c>
      <c r="L80" s="47"/>
      <c r="M80" s="158">
        <v>42287404808</v>
      </c>
      <c r="N80" s="47"/>
      <c r="O80" s="47">
        <f t="shared" si="0"/>
        <v>575274989</v>
      </c>
      <c r="P80" s="146"/>
    </row>
    <row r="81" spans="2:16" x14ac:dyDescent="0.2">
      <c r="B81" s="201">
        <v>5103</v>
      </c>
      <c r="C81" s="132" t="s">
        <v>963</v>
      </c>
      <c r="I81" s="155"/>
      <c r="K81" s="158">
        <v>14107186592</v>
      </c>
      <c r="L81" s="47"/>
      <c r="M81" s="158">
        <v>13476415371</v>
      </c>
      <c r="N81" s="47"/>
      <c r="O81" s="47">
        <f t="shared" si="0"/>
        <v>630771221</v>
      </c>
      <c r="P81" s="146"/>
    </row>
    <row r="82" spans="2:16" x14ac:dyDescent="0.2">
      <c r="B82" s="201">
        <v>5104</v>
      </c>
      <c r="C82" s="132" t="s">
        <v>964</v>
      </c>
      <c r="I82" s="155"/>
      <c r="K82" s="158">
        <v>2479850300</v>
      </c>
      <c r="L82" s="47"/>
      <c r="M82" s="158">
        <v>2381687900</v>
      </c>
      <c r="N82" s="47"/>
      <c r="O82" s="47">
        <f t="shared" si="0"/>
        <v>98162400</v>
      </c>
      <c r="P82" s="146"/>
    </row>
    <row r="83" spans="2:16" x14ac:dyDescent="0.2">
      <c r="B83" s="201">
        <v>5107</v>
      </c>
      <c r="C83" s="132" t="s">
        <v>965</v>
      </c>
      <c r="I83" s="155"/>
      <c r="K83" s="158">
        <v>21493111117</v>
      </c>
      <c r="L83" s="47"/>
      <c r="M83" s="158">
        <v>22360923643</v>
      </c>
      <c r="N83" s="47"/>
      <c r="O83" s="47">
        <f t="shared" si="0"/>
        <v>-867812526</v>
      </c>
      <c r="P83" s="146"/>
    </row>
    <row r="84" spans="2:16" x14ac:dyDescent="0.2">
      <c r="B84" s="201">
        <v>5108</v>
      </c>
      <c r="C84" s="132" t="s">
        <v>966</v>
      </c>
      <c r="I84" s="155"/>
      <c r="K84" s="158">
        <v>0</v>
      </c>
      <c r="L84" s="47"/>
      <c r="M84" s="158">
        <v>616886146</v>
      </c>
      <c r="N84" s="47"/>
      <c r="O84" s="47">
        <f t="shared" si="0"/>
        <v>-616886146</v>
      </c>
      <c r="P84" s="146"/>
    </row>
    <row r="85" spans="2:16" x14ac:dyDescent="0.2">
      <c r="B85" s="201">
        <v>5111</v>
      </c>
      <c r="C85" s="132" t="s">
        <v>967</v>
      </c>
      <c r="I85" s="155"/>
      <c r="K85" s="158">
        <v>23588332651.200001</v>
      </c>
      <c r="L85" s="47"/>
      <c r="M85" s="158">
        <v>20039160179.48</v>
      </c>
      <c r="N85" s="47"/>
      <c r="O85" s="47">
        <f t="shared" si="0"/>
        <v>3549172471.7200012</v>
      </c>
      <c r="P85" s="146"/>
    </row>
    <row r="86" spans="2:16" x14ac:dyDescent="0.2">
      <c r="B86" s="201">
        <v>5120</v>
      </c>
      <c r="C86" s="132" t="s">
        <v>968</v>
      </c>
      <c r="I86" s="155"/>
      <c r="K86" s="158">
        <v>292942000</v>
      </c>
      <c r="L86" s="47"/>
      <c r="M86" s="158">
        <v>310348942.47000003</v>
      </c>
      <c r="N86" s="47"/>
      <c r="O86" s="47">
        <f t="shared" si="0"/>
        <v>-17406942.470000029</v>
      </c>
      <c r="P86" s="146"/>
    </row>
    <row r="87" spans="2:16" x14ac:dyDescent="0.25">
      <c r="B87" s="153"/>
      <c r="I87" s="155"/>
      <c r="K87" s="47"/>
      <c r="L87" s="47"/>
      <c r="M87" s="202"/>
      <c r="N87" s="202"/>
      <c r="O87" s="202"/>
      <c r="P87" s="146"/>
    </row>
    <row r="88" spans="2:16" x14ac:dyDescent="0.25">
      <c r="B88" s="153">
        <v>53</v>
      </c>
      <c r="C88" s="144" t="s">
        <v>969</v>
      </c>
      <c r="I88" s="149" t="s">
        <v>961</v>
      </c>
      <c r="K88" s="203">
        <f>SUM(K89:K91)</f>
        <v>1405929607.3699999</v>
      </c>
      <c r="L88" s="70"/>
      <c r="M88" s="203">
        <f>SUM(M89:M91)</f>
        <v>116086184.05</v>
      </c>
      <c r="N88" s="204"/>
      <c r="O88" s="203">
        <f>+K88-M88</f>
        <v>1289843423.3199999</v>
      </c>
      <c r="P88" s="161"/>
    </row>
    <row r="89" spans="2:16" x14ac:dyDescent="0.2">
      <c r="B89" s="201">
        <v>5360</v>
      </c>
      <c r="C89" s="132" t="s">
        <v>970</v>
      </c>
      <c r="I89" s="155"/>
      <c r="K89" s="158">
        <v>1205713840.5599999</v>
      </c>
      <c r="L89" s="47"/>
      <c r="M89" s="158">
        <v>0</v>
      </c>
      <c r="N89" s="47"/>
      <c r="O89" s="47">
        <f>+K89-M89</f>
        <v>1205713840.5599999</v>
      </c>
      <c r="P89" s="161"/>
    </row>
    <row r="90" spans="2:16" x14ac:dyDescent="0.2">
      <c r="B90" s="201">
        <v>5366</v>
      </c>
      <c r="C90" s="132" t="s">
        <v>971</v>
      </c>
      <c r="I90" s="155"/>
      <c r="K90" s="158">
        <v>167800747.49000001</v>
      </c>
      <c r="L90" s="47"/>
      <c r="M90" s="158">
        <v>0</v>
      </c>
      <c r="N90" s="47"/>
      <c r="O90" s="47">
        <f>+K90-M90</f>
        <v>167800747.49000001</v>
      </c>
      <c r="P90" s="146"/>
    </row>
    <row r="91" spans="2:16" x14ac:dyDescent="0.2">
      <c r="B91" s="201">
        <v>5368</v>
      </c>
      <c r="C91" s="132" t="s">
        <v>972</v>
      </c>
      <c r="I91" s="155"/>
      <c r="K91" s="158">
        <v>32415019.32</v>
      </c>
      <c r="L91" s="47"/>
      <c r="M91" s="158">
        <v>116086184.05</v>
      </c>
      <c r="N91" s="47"/>
      <c r="O91" s="47">
        <f>+K91-M91</f>
        <v>-83671164.729999989</v>
      </c>
      <c r="P91" s="146"/>
    </row>
    <row r="92" spans="2:16" x14ac:dyDescent="0.2">
      <c r="B92" s="201"/>
      <c r="I92" s="155"/>
      <c r="K92" s="158"/>
      <c r="L92" s="47"/>
      <c r="M92" s="47"/>
      <c r="N92" s="47"/>
      <c r="O92" s="47"/>
      <c r="P92" s="146"/>
    </row>
    <row r="93" spans="2:16" x14ac:dyDescent="0.25">
      <c r="B93" s="153">
        <v>54</v>
      </c>
      <c r="C93" s="144" t="s">
        <v>201</v>
      </c>
      <c r="I93" s="149" t="s">
        <v>961</v>
      </c>
      <c r="K93" s="203">
        <f>+K94</f>
        <v>218700000</v>
      </c>
      <c r="L93" s="47"/>
      <c r="M93" s="203">
        <f>+M94</f>
        <v>0</v>
      </c>
      <c r="N93" s="47"/>
      <c r="O93" s="69">
        <f>+K93-M93</f>
        <v>218700000</v>
      </c>
      <c r="P93" s="146"/>
    </row>
    <row r="94" spans="2:16" x14ac:dyDescent="0.2">
      <c r="B94" s="201">
        <v>5424</v>
      </c>
      <c r="C94" s="132" t="s">
        <v>199</v>
      </c>
      <c r="I94" s="155"/>
      <c r="K94" s="158">
        <v>218700000</v>
      </c>
      <c r="L94" s="47"/>
      <c r="M94" s="158">
        <v>0</v>
      </c>
      <c r="N94" s="202"/>
      <c r="O94" s="47">
        <f>+K94-M94</f>
        <v>218700000</v>
      </c>
      <c r="P94" s="146"/>
    </row>
    <row r="95" spans="2:16" x14ac:dyDescent="0.25">
      <c r="B95" s="201"/>
      <c r="I95" s="155"/>
      <c r="K95" s="47"/>
      <c r="L95" s="47"/>
      <c r="M95" s="202"/>
      <c r="N95" s="202"/>
      <c r="O95" s="202"/>
      <c r="P95" s="146"/>
    </row>
    <row r="96" spans="2:16" s="135" customFormat="1" x14ac:dyDescent="0.25">
      <c r="B96" s="153">
        <v>57</v>
      </c>
      <c r="C96" s="144" t="s">
        <v>973</v>
      </c>
      <c r="D96" s="144"/>
      <c r="E96" s="144"/>
      <c r="F96" s="144"/>
      <c r="G96" s="144"/>
      <c r="H96" s="132"/>
      <c r="I96" s="149" t="s">
        <v>961</v>
      </c>
      <c r="J96" s="132"/>
      <c r="K96" s="203">
        <f>SUM(K97:K98)</f>
        <v>15293227895.039999</v>
      </c>
      <c r="L96" s="70"/>
      <c r="M96" s="203">
        <f>SUM(M97:M98)</f>
        <v>86774226</v>
      </c>
      <c r="N96" s="204"/>
      <c r="O96" s="203">
        <f>+K96-M96</f>
        <v>15206453669.039999</v>
      </c>
      <c r="P96" s="146"/>
    </row>
    <row r="97" spans="2:16" s="135" customFormat="1" x14ac:dyDescent="0.2">
      <c r="B97" s="201">
        <v>5720</v>
      </c>
      <c r="C97" s="132" t="s">
        <v>974</v>
      </c>
      <c r="D97" s="132"/>
      <c r="E97" s="132"/>
      <c r="F97" s="132"/>
      <c r="G97" s="132"/>
      <c r="H97" s="132"/>
      <c r="I97" s="155"/>
      <c r="J97" s="132"/>
      <c r="K97" s="158">
        <v>245723083.71000001</v>
      </c>
      <c r="L97" s="158"/>
      <c r="M97" s="47">
        <v>86774226</v>
      </c>
      <c r="N97" s="159"/>
      <c r="O97" s="47">
        <f>+K97-M97</f>
        <v>158948857.71000001</v>
      </c>
      <c r="P97" s="146"/>
    </row>
    <row r="98" spans="2:16" s="135" customFormat="1" x14ac:dyDescent="0.2">
      <c r="B98" s="201">
        <v>5722</v>
      </c>
      <c r="C98" s="132" t="s">
        <v>958</v>
      </c>
      <c r="D98" s="132"/>
      <c r="E98" s="132"/>
      <c r="F98" s="132"/>
      <c r="G98" s="132"/>
      <c r="H98" s="132"/>
      <c r="I98" s="155"/>
      <c r="J98" s="132"/>
      <c r="K98" s="158">
        <v>15047504811.33</v>
      </c>
      <c r="L98" s="158"/>
      <c r="M98" s="47">
        <v>0</v>
      </c>
      <c r="N98" s="202"/>
      <c r="O98" s="202"/>
      <c r="P98" s="146"/>
    </row>
    <row r="99" spans="2:16" s="135" customFormat="1" x14ac:dyDescent="0.2">
      <c r="B99" s="201"/>
      <c r="C99" s="132"/>
      <c r="D99" s="132"/>
      <c r="E99" s="132"/>
      <c r="F99" s="132"/>
      <c r="G99" s="132"/>
      <c r="H99" s="132"/>
      <c r="I99" s="155"/>
      <c r="J99" s="132"/>
      <c r="K99" s="158"/>
      <c r="L99" s="158"/>
      <c r="M99" s="47"/>
      <c r="N99" s="202"/>
      <c r="O99" s="202"/>
      <c r="P99" s="146"/>
    </row>
    <row r="100" spans="2:16" s="135" customFormat="1" x14ac:dyDescent="0.25">
      <c r="B100" s="153"/>
      <c r="C100" s="144" t="s">
        <v>945</v>
      </c>
      <c r="D100" s="144"/>
      <c r="E100" s="144"/>
      <c r="F100" s="144"/>
      <c r="G100" s="144"/>
      <c r="H100" s="144"/>
      <c r="I100" s="149"/>
      <c r="J100" s="132"/>
      <c r="K100" s="69">
        <f>+K67-K78</f>
        <v>8370761578.9500122</v>
      </c>
      <c r="L100" s="70"/>
      <c r="M100" s="69">
        <f>+M67-M78</f>
        <v>5367935475.8999939</v>
      </c>
      <c r="N100" s="70"/>
      <c r="O100" s="69">
        <f>+K100-M100</f>
        <v>3002826103.0500183</v>
      </c>
      <c r="P100" s="146"/>
    </row>
    <row r="101" spans="2:16" s="135" customFormat="1" x14ac:dyDescent="0.25">
      <c r="B101" s="153"/>
      <c r="C101" s="132"/>
      <c r="D101" s="132"/>
      <c r="E101" s="132"/>
      <c r="F101" s="132"/>
      <c r="G101" s="132"/>
      <c r="H101" s="132"/>
      <c r="I101" s="155"/>
      <c r="J101" s="132"/>
      <c r="K101" s="47"/>
      <c r="L101" s="47"/>
      <c r="M101" s="47"/>
      <c r="N101" s="47"/>
      <c r="O101" s="47"/>
      <c r="P101" s="146"/>
    </row>
    <row r="102" spans="2:16" s="135" customFormat="1" x14ac:dyDescent="0.25">
      <c r="B102" s="153"/>
      <c r="C102" s="132"/>
      <c r="D102" s="132"/>
      <c r="E102" s="132"/>
      <c r="F102" s="132"/>
      <c r="G102" s="132"/>
      <c r="H102" s="132"/>
      <c r="I102" s="155"/>
      <c r="J102" s="132"/>
      <c r="K102" s="47"/>
      <c r="L102" s="47"/>
      <c r="M102" s="47"/>
      <c r="N102" s="47"/>
      <c r="O102" s="47"/>
      <c r="P102" s="146"/>
    </row>
    <row r="103" spans="2:16" s="135" customFormat="1" x14ac:dyDescent="0.25">
      <c r="B103" s="153"/>
      <c r="C103" s="144" t="s">
        <v>946</v>
      </c>
      <c r="D103" s="144"/>
      <c r="E103" s="144"/>
      <c r="F103" s="144"/>
      <c r="G103" s="144"/>
      <c r="H103" s="144"/>
      <c r="I103" s="149"/>
      <c r="J103" s="150"/>
      <c r="K103" s="69">
        <f>+K104</f>
        <v>297896200.45999998</v>
      </c>
      <c r="L103" s="70"/>
      <c r="M103" s="69">
        <f>+M104</f>
        <v>138850116.84</v>
      </c>
      <c r="N103" s="47"/>
      <c r="O103" s="47"/>
      <c r="P103" s="146"/>
    </row>
    <row r="104" spans="2:16" s="135" customFormat="1" x14ac:dyDescent="0.2">
      <c r="B104" s="153">
        <v>48</v>
      </c>
      <c r="C104" s="132" t="s">
        <v>947</v>
      </c>
      <c r="D104" s="132"/>
      <c r="E104" s="132"/>
      <c r="F104" s="132"/>
      <c r="G104" s="132"/>
      <c r="H104" s="132"/>
      <c r="I104" s="155"/>
      <c r="J104" s="150"/>
      <c r="K104" s="205">
        <f>+K105</f>
        <v>297896200.45999998</v>
      </c>
      <c r="L104" s="47"/>
      <c r="M104" s="205">
        <f>+M105</f>
        <v>138850116.84</v>
      </c>
      <c r="N104" s="47"/>
      <c r="O104" s="47"/>
      <c r="P104" s="146"/>
    </row>
    <row r="105" spans="2:16" s="135" customFormat="1" x14ac:dyDescent="0.2">
      <c r="B105" s="201">
        <v>4808</v>
      </c>
      <c r="C105" s="132" t="s">
        <v>975</v>
      </c>
      <c r="D105" s="132"/>
      <c r="E105" s="132"/>
      <c r="F105" s="132"/>
      <c r="G105" s="132"/>
      <c r="H105" s="132"/>
      <c r="I105" s="155"/>
      <c r="J105" s="132"/>
      <c r="K105" s="158">
        <v>297896200.45999998</v>
      </c>
      <c r="L105" s="47"/>
      <c r="M105" s="158">
        <v>138850116.84</v>
      </c>
      <c r="N105" s="47"/>
      <c r="O105" s="47"/>
      <c r="P105" s="146"/>
    </row>
    <row r="106" spans="2:16" s="135" customFormat="1" x14ac:dyDescent="0.25">
      <c r="B106" s="153"/>
      <c r="C106" s="132"/>
      <c r="D106" s="132"/>
      <c r="E106" s="132"/>
      <c r="F106" s="132"/>
      <c r="G106" s="132"/>
      <c r="H106" s="132"/>
      <c r="I106" s="155"/>
      <c r="J106" s="132"/>
      <c r="K106" s="47"/>
      <c r="L106" s="47"/>
      <c r="M106" s="47"/>
      <c r="N106" s="47"/>
      <c r="O106" s="47"/>
      <c r="P106" s="146"/>
    </row>
    <row r="107" spans="2:16" s="135" customFormat="1" x14ac:dyDescent="0.25">
      <c r="B107" s="153"/>
      <c r="C107" s="144" t="s">
        <v>976</v>
      </c>
      <c r="D107" s="132"/>
      <c r="E107" s="132"/>
      <c r="F107" s="132"/>
      <c r="G107" s="132"/>
      <c r="H107" s="132"/>
      <c r="I107" s="155"/>
      <c r="J107" s="132"/>
      <c r="K107" s="47"/>
      <c r="L107" s="47"/>
      <c r="M107" s="47"/>
      <c r="N107" s="47"/>
      <c r="O107" s="47"/>
      <c r="P107" s="146"/>
    </row>
    <row r="108" spans="2:16" s="135" customFormat="1" x14ac:dyDescent="0.25">
      <c r="B108" s="153">
        <v>58</v>
      </c>
      <c r="C108" s="144" t="s">
        <v>187</v>
      </c>
      <c r="D108" s="132"/>
      <c r="E108" s="132"/>
      <c r="F108" s="132"/>
      <c r="G108" s="132"/>
      <c r="H108" s="132"/>
      <c r="I108" s="149" t="s">
        <v>961</v>
      </c>
      <c r="J108" s="132"/>
      <c r="K108" s="69">
        <f>SUM(K109:K110)</f>
        <v>349690925.51999998</v>
      </c>
      <c r="L108" s="70"/>
      <c r="M108" s="69">
        <f>SUM(M109:M110)</f>
        <v>42022</v>
      </c>
      <c r="N108" s="70"/>
      <c r="O108" s="69">
        <f>+K108-M108</f>
        <v>349648903.51999998</v>
      </c>
      <c r="P108" s="161"/>
    </row>
    <row r="109" spans="2:16" s="135" customFormat="1" x14ac:dyDescent="0.2">
      <c r="B109" s="201">
        <v>5804</v>
      </c>
      <c r="C109" s="132" t="s">
        <v>977</v>
      </c>
      <c r="D109" s="132"/>
      <c r="E109" s="132"/>
      <c r="F109" s="132"/>
      <c r="G109" s="132"/>
      <c r="H109" s="132"/>
      <c r="I109" s="155"/>
      <c r="J109" s="132"/>
      <c r="K109" s="158">
        <v>0</v>
      </c>
      <c r="L109" s="70"/>
      <c r="M109" s="158">
        <v>40800</v>
      </c>
      <c r="N109" s="47"/>
      <c r="O109" s="47">
        <f>+K109-M109</f>
        <v>-40800</v>
      </c>
      <c r="P109" s="206"/>
    </row>
    <row r="110" spans="2:16" s="135" customFormat="1" x14ac:dyDescent="0.2">
      <c r="B110" s="201">
        <v>5890</v>
      </c>
      <c r="C110" s="132" t="s">
        <v>978</v>
      </c>
      <c r="D110" s="132"/>
      <c r="E110" s="132"/>
      <c r="F110" s="132"/>
      <c r="G110" s="132"/>
      <c r="H110" s="132"/>
      <c r="I110" s="155"/>
      <c r="J110" s="132"/>
      <c r="K110" s="158">
        <v>349690925.51999998</v>
      </c>
      <c r="L110" s="47"/>
      <c r="M110" s="158">
        <v>1222</v>
      </c>
      <c r="N110" s="47"/>
      <c r="O110" s="47">
        <f>+K110-M110</f>
        <v>349689703.51999998</v>
      </c>
      <c r="P110" s="146"/>
    </row>
    <row r="111" spans="2:16" s="135" customFormat="1" x14ac:dyDescent="0.25">
      <c r="B111" s="153"/>
      <c r="C111" s="132"/>
      <c r="D111" s="132"/>
      <c r="E111" s="132"/>
      <c r="F111" s="132"/>
      <c r="G111" s="132"/>
      <c r="H111" s="132"/>
      <c r="I111" s="155"/>
      <c r="J111" s="132"/>
      <c r="K111" s="47"/>
      <c r="L111" s="47"/>
      <c r="M111" s="47"/>
      <c r="N111" s="47"/>
      <c r="O111" s="47"/>
      <c r="P111" s="146"/>
    </row>
    <row r="112" spans="2:16" x14ac:dyDescent="0.25">
      <c r="B112" s="153"/>
      <c r="I112" s="155"/>
      <c r="K112" s="47"/>
      <c r="L112" s="47"/>
      <c r="M112" s="47"/>
      <c r="N112" s="47"/>
      <c r="O112" s="47"/>
      <c r="P112" s="146"/>
    </row>
    <row r="113" spans="2:16" x14ac:dyDescent="0.25">
      <c r="B113" s="153"/>
      <c r="C113" s="144" t="s">
        <v>950</v>
      </c>
      <c r="I113" s="155"/>
      <c r="J113" s="150"/>
      <c r="K113" s="69">
        <f>+K103-K108</f>
        <v>-51794725.060000002</v>
      </c>
      <c r="L113" s="70"/>
      <c r="M113" s="69">
        <f>+M103-M108</f>
        <v>138808094.84</v>
      </c>
      <c r="N113" s="47"/>
      <c r="O113" s="48"/>
      <c r="P113" s="146"/>
    </row>
    <row r="114" spans="2:16" x14ac:dyDescent="0.25">
      <c r="B114" s="153"/>
      <c r="I114" s="155"/>
      <c r="K114" s="47"/>
      <c r="L114" s="47"/>
      <c r="M114" s="47"/>
      <c r="N114" s="47"/>
      <c r="O114" s="47"/>
      <c r="P114" s="146"/>
    </row>
    <row r="115" spans="2:16" x14ac:dyDescent="0.25">
      <c r="B115" s="153"/>
      <c r="I115" s="155"/>
      <c r="K115" s="47"/>
      <c r="L115" s="47"/>
      <c r="M115" s="47"/>
      <c r="N115" s="47"/>
      <c r="O115" s="47"/>
      <c r="P115" s="146"/>
    </row>
    <row r="116" spans="2:16" ht="12" thickBot="1" x14ac:dyDescent="0.3">
      <c r="B116" s="153"/>
      <c r="C116" s="144" t="s">
        <v>951</v>
      </c>
      <c r="D116" s="144"/>
      <c r="E116" s="144"/>
      <c r="F116" s="144"/>
      <c r="G116" s="144"/>
      <c r="H116" s="144"/>
      <c r="I116" s="149"/>
      <c r="K116" s="169">
        <f>+K100+K113</f>
        <v>8318966853.8900118</v>
      </c>
      <c r="L116" s="70"/>
      <c r="M116" s="169">
        <f>+M100+M113</f>
        <v>5506743570.739994</v>
      </c>
      <c r="N116" s="70"/>
      <c r="O116" s="169">
        <f>+K116-M116</f>
        <v>2812223283.1500177</v>
      </c>
      <c r="P116" s="146"/>
    </row>
    <row r="117" spans="2:16" ht="9" customHeight="1" thickTop="1" x14ac:dyDescent="0.25">
      <c r="B117" s="153"/>
      <c r="I117" s="155"/>
      <c r="K117" s="59"/>
      <c r="L117" s="59"/>
      <c r="M117" s="59"/>
      <c r="N117" s="171"/>
      <c r="O117" s="171"/>
      <c r="P117" s="146"/>
    </row>
    <row r="118" spans="2:16" ht="4.5" customHeight="1" thickBot="1" x14ac:dyDescent="0.3">
      <c r="B118" s="153"/>
      <c r="K118" s="157"/>
      <c r="N118" s="172"/>
      <c r="O118" s="172"/>
      <c r="P118" s="146"/>
    </row>
    <row r="119" spans="2:16" x14ac:dyDescent="0.25">
      <c r="B119" s="173"/>
      <c r="C119" s="174"/>
      <c r="D119" s="174"/>
      <c r="E119" s="174"/>
      <c r="F119" s="174"/>
      <c r="G119" s="174"/>
      <c r="H119" s="174"/>
      <c r="I119" s="175"/>
      <c r="J119" s="174"/>
      <c r="K119" s="176"/>
      <c r="L119" s="176"/>
      <c r="M119" s="176"/>
      <c r="N119" s="174"/>
      <c r="O119" s="174"/>
      <c r="P119" s="178"/>
    </row>
    <row r="120" spans="2:16" x14ac:dyDescent="0.25">
      <c r="B120" s="153"/>
      <c r="P120" s="146"/>
    </row>
    <row r="121" spans="2:16" x14ac:dyDescent="0.25">
      <c r="B121" s="153"/>
      <c r="P121" s="146"/>
    </row>
    <row r="122" spans="2:16" ht="15.75" customHeight="1" x14ac:dyDescent="0.25">
      <c r="B122" s="153"/>
      <c r="C122" s="236"/>
      <c r="D122" s="236"/>
      <c r="E122" s="236"/>
      <c r="F122" s="236"/>
      <c r="G122" s="236"/>
      <c r="H122" s="236"/>
      <c r="I122" s="179"/>
      <c r="J122" s="180"/>
      <c r="K122" s="181"/>
      <c r="L122" s="236"/>
      <c r="M122" s="236"/>
      <c r="N122" s="236"/>
      <c r="P122" s="146"/>
    </row>
    <row r="123" spans="2:16" ht="12" x14ac:dyDescent="0.25">
      <c r="B123" s="182"/>
      <c r="C123" s="237" t="s">
        <v>881</v>
      </c>
      <c r="D123" s="237"/>
      <c r="E123" s="237"/>
      <c r="F123" s="237"/>
      <c r="G123" s="237"/>
      <c r="H123" s="237"/>
      <c r="I123" s="238"/>
      <c r="J123" s="238"/>
      <c r="K123" s="238"/>
      <c r="L123" s="239" t="s">
        <v>882</v>
      </c>
      <c r="M123" s="239"/>
      <c r="N123" s="239"/>
      <c r="O123" s="239"/>
      <c r="P123" s="146"/>
    </row>
    <row r="124" spans="2:16" ht="12" x14ac:dyDescent="0.25">
      <c r="B124" s="147"/>
      <c r="C124" s="226" t="s">
        <v>883</v>
      </c>
      <c r="D124" s="226"/>
      <c r="E124" s="226"/>
      <c r="F124" s="226"/>
      <c r="G124" s="226"/>
      <c r="H124" s="226"/>
      <c r="I124" s="227"/>
      <c r="J124" s="227"/>
      <c r="K124" s="227"/>
      <c r="L124" s="228" t="s">
        <v>884</v>
      </c>
      <c r="M124" s="228"/>
      <c r="N124" s="228"/>
      <c r="O124" s="228"/>
      <c r="P124" s="146"/>
    </row>
    <row r="125" spans="2:16" ht="15" customHeight="1" x14ac:dyDescent="0.25">
      <c r="B125" s="147"/>
      <c r="C125" s="183"/>
      <c r="D125" s="229" t="s">
        <v>979</v>
      </c>
      <c r="E125" s="229"/>
      <c r="F125" s="229"/>
      <c r="G125" s="229"/>
      <c r="H125" s="183"/>
      <c r="I125" s="184"/>
      <c r="J125" s="185"/>
      <c r="K125" s="186"/>
      <c r="L125" s="187"/>
      <c r="M125" s="187"/>
      <c r="N125" s="188"/>
      <c r="O125" s="188"/>
      <c r="P125" s="146"/>
    </row>
    <row r="126" spans="2:16" ht="12" x14ac:dyDescent="0.25">
      <c r="B126" s="147"/>
      <c r="C126" s="150"/>
      <c r="D126" s="150"/>
      <c r="E126" s="150"/>
      <c r="F126" s="150"/>
      <c r="G126" s="150"/>
      <c r="H126" s="150"/>
      <c r="I126" s="184"/>
      <c r="J126" s="185"/>
      <c r="K126" s="186"/>
      <c r="L126" s="187"/>
      <c r="M126" s="187"/>
      <c r="N126" s="188"/>
      <c r="O126" s="188"/>
      <c r="P126" s="146"/>
    </row>
    <row r="127" spans="2:16" s="190" customFormat="1" ht="15" customHeight="1" x14ac:dyDescent="0.15">
      <c r="B127" s="189"/>
      <c r="C127" s="230"/>
      <c r="D127" s="230"/>
      <c r="E127" s="230"/>
      <c r="F127" s="230"/>
      <c r="G127" s="230"/>
      <c r="I127" s="191"/>
      <c r="K127" s="192"/>
      <c r="L127" s="192"/>
      <c r="M127" s="192"/>
      <c r="P127" s="193"/>
    </row>
    <row r="128" spans="2:16" s="135" customFormat="1" ht="13.5" customHeight="1" thickBot="1" x14ac:dyDescent="0.3">
      <c r="B128" s="231" t="s">
        <v>953</v>
      </c>
      <c r="C128" s="232"/>
      <c r="D128" s="232"/>
      <c r="E128" s="232"/>
      <c r="F128" s="232"/>
      <c r="G128" s="232"/>
      <c r="H128" s="232"/>
      <c r="I128" s="194"/>
      <c r="J128" s="19"/>
      <c r="K128" s="195" t="str">
        <f>+J47</f>
        <v>Revision Asesor DGA:  Francisco Jose Bautista Villalobos</v>
      </c>
      <c r="L128" s="196"/>
      <c r="M128" s="196"/>
      <c r="N128" s="197"/>
      <c r="O128" s="197"/>
      <c r="P128" s="198"/>
    </row>
  </sheetData>
  <mergeCells count="30">
    <mergeCell ref="G2:P2"/>
    <mergeCell ref="G3:P3"/>
    <mergeCell ref="G4:P4"/>
    <mergeCell ref="G5:P5"/>
    <mergeCell ref="C41:H41"/>
    <mergeCell ref="L41:N41"/>
    <mergeCell ref="G61:P61"/>
    <mergeCell ref="C42:H42"/>
    <mergeCell ref="I42:K42"/>
    <mergeCell ref="L42:O42"/>
    <mergeCell ref="C43:H43"/>
    <mergeCell ref="I43:K43"/>
    <mergeCell ref="L43:O43"/>
    <mergeCell ref="D44:G44"/>
    <mergeCell ref="C46:G46"/>
    <mergeCell ref="B47:H47"/>
    <mergeCell ref="G59:P59"/>
    <mergeCell ref="G60:P60"/>
    <mergeCell ref="B128:H128"/>
    <mergeCell ref="G62:P62"/>
    <mergeCell ref="C122:H122"/>
    <mergeCell ref="L122:N122"/>
    <mergeCell ref="C123:H123"/>
    <mergeCell ref="I123:K123"/>
    <mergeCell ref="L123:O123"/>
    <mergeCell ref="C124:H124"/>
    <mergeCell ref="I124:K124"/>
    <mergeCell ref="L124:O124"/>
    <mergeCell ref="D125:G125"/>
    <mergeCell ref="C127:G127"/>
  </mergeCells>
  <printOptions horizontalCentered="1" verticalCentered="1"/>
  <pageMargins left="0.83" right="0.27559055118110237" top="0.59" bottom="0.35433070866141736" header="0.51181102362204722" footer="0.19685039370078741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8D6E6-9570-452F-8E39-5A186301BFF0}">
  <sheetPr codeName="Hoja1" filterMode="1"/>
  <dimension ref="A2:G489"/>
  <sheetViews>
    <sheetView showGridLines="0" workbookViewId="0">
      <selection activeCell="I9" sqref="I9"/>
    </sheetView>
  </sheetViews>
  <sheetFormatPr baseColWidth="10" defaultRowHeight="15" x14ac:dyDescent="0.25"/>
  <cols>
    <col min="1" max="1" width="17.42578125" style="1" customWidth="1"/>
    <col min="2" max="2" width="9" style="1" customWidth="1"/>
    <col min="3" max="3" width="45.7109375" style="1" bestFit="1" customWidth="1"/>
    <col min="4" max="4" width="20.140625" style="4" hidden="1" customWidth="1"/>
    <col min="5" max="5" width="19.42578125" style="4" hidden="1" customWidth="1"/>
    <col min="6" max="6" width="20" style="4" hidden="1" customWidth="1"/>
    <col min="7" max="7" width="20.140625" style="4" bestFit="1" customWidth="1"/>
    <col min="8" max="9" width="11.42578125" style="1"/>
    <col min="10" max="10" width="15" style="1" customWidth="1"/>
    <col min="11" max="16384" width="11.42578125" style="1"/>
  </cols>
  <sheetData>
    <row r="2" spans="1:7" x14ac:dyDescent="0.25">
      <c r="A2" s="3" t="s">
        <v>737</v>
      </c>
      <c r="B2" s="3"/>
      <c r="C2" s="3" t="s">
        <v>736</v>
      </c>
    </row>
    <row r="3" spans="1:7" ht="30" x14ac:dyDescent="0.25">
      <c r="A3" s="2" t="s">
        <v>735</v>
      </c>
      <c r="B3" s="2"/>
      <c r="C3" s="2" t="s">
        <v>0</v>
      </c>
    </row>
    <row r="4" spans="1:7" x14ac:dyDescent="0.25">
      <c r="A4" s="2" t="s">
        <v>726</v>
      </c>
      <c r="B4" s="2"/>
      <c r="C4" s="2" t="s">
        <v>734</v>
      </c>
    </row>
    <row r="5" spans="1:7" x14ac:dyDescent="0.25">
      <c r="A5" s="2" t="s">
        <v>733</v>
      </c>
      <c r="B5" s="2"/>
      <c r="C5" s="2" t="s">
        <v>732</v>
      </c>
    </row>
    <row r="6" spans="1:7" ht="30" x14ac:dyDescent="0.25">
      <c r="A6" s="2" t="s">
        <v>731</v>
      </c>
      <c r="B6" s="2"/>
      <c r="C6" s="2" t="s">
        <v>730</v>
      </c>
    </row>
    <row r="7" spans="1:7" ht="30" x14ac:dyDescent="0.25">
      <c r="A7" s="2" t="s">
        <v>729</v>
      </c>
      <c r="B7" s="2"/>
      <c r="C7" s="2" t="s">
        <v>728</v>
      </c>
    </row>
    <row r="8" spans="1:7" x14ac:dyDescent="0.25">
      <c r="A8" s="2"/>
      <c r="B8" s="2"/>
      <c r="C8" s="2"/>
    </row>
    <row r="9" spans="1:7" s="209" customFormat="1" x14ac:dyDescent="0.25">
      <c r="A9" s="207" t="s">
        <v>727</v>
      </c>
      <c r="B9" s="207"/>
      <c r="C9" s="207" t="s">
        <v>726</v>
      </c>
      <c r="D9" s="208" t="s">
        <v>725</v>
      </c>
      <c r="E9" s="208" t="s">
        <v>724</v>
      </c>
      <c r="F9" s="208" t="s">
        <v>723</v>
      </c>
      <c r="G9" s="208" t="s">
        <v>722</v>
      </c>
    </row>
    <row r="10" spans="1:7" hidden="1" x14ac:dyDescent="0.25">
      <c r="A10" s="2" t="s">
        <v>721</v>
      </c>
      <c r="B10" s="6">
        <f t="shared" ref="B10:B73" si="0">LEN(A10)</f>
        <v>1</v>
      </c>
      <c r="C10" s="2" t="s">
        <v>720</v>
      </c>
      <c r="D10" s="5">
        <v>184592744742.17999</v>
      </c>
      <c r="E10" s="5">
        <v>9625875304.3199997</v>
      </c>
      <c r="F10" s="5">
        <v>10310266342.219999</v>
      </c>
      <c r="G10" s="5">
        <v>183908353704.28</v>
      </c>
    </row>
    <row r="11" spans="1:7" hidden="1" x14ac:dyDescent="0.25">
      <c r="A11" s="2" t="s">
        <v>719</v>
      </c>
      <c r="B11" s="6">
        <f t="shared" si="0"/>
        <v>3</v>
      </c>
      <c r="C11" s="2" t="s">
        <v>718</v>
      </c>
      <c r="D11" s="5">
        <v>46200000</v>
      </c>
      <c r="E11" s="5">
        <v>4970503413</v>
      </c>
      <c r="F11" s="5">
        <v>4970503413</v>
      </c>
      <c r="G11" s="5">
        <v>46200000</v>
      </c>
    </row>
    <row r="12" spans="1:7" x14ac:dyDescent="0.25">
      <c r="A12" s="2" t="s">
        <v>717</v>
      </c>
      <c r="B12" s="6">
        <f t="shared" si="0"/>
        <v>6</v>
      </c>
      <c r="C12" s="2" t="s">
        <v>716</v>
      </c>
      <c r="D12" s="5">
        <v>46200000</v>
      </c>
      <c r="E12" s="5">
        <v>0</v>
      </c>
      <c r="F12" s="5">
        <v>0</v>
      </c>
      <c r="G12" s="5">
        <v>46200000</v>
      </c>
    </row>
    <row r="13" spans="1:7" hidden="1" x14ac:dyDescent="0.25">
      <c r="A13" s="2" t="s">
        <v>715</v>
      </c>
      <c r="B13" s="6">
        <f t="shared" si="0"/>
        <v>9</v>
      </c>
      <c r="C13" s="2" t="s">
        <v>714</v>
      </c>
      <c r="D13" s="5">
        <v>46200000</v>
      </c>
      <c r="E13" s="5">
        <v>0</v>
      </c>
      <c r="F13" s="5">
        <v>0</v>
      </c>
      <c r="G13" s="5">
        <v>46200000</v>
      </c>
    </row>
    <row r="14" spans="1:7" hidden="1" x14ac:dyDescent="0.25">
      <c r="A14" s="2" t="s">
        <v>713</v>
      </c>
      <c r="B14" s="6">
        <f t="shared" si="0"/>
        <v>13</v>
      </c>
      <c r="C14" s="2" t="s">
        <v>1</v>
      </c>
      <c r="D14" s="5">
        <v>46200000</v>
      </c>
      <c r="E14" s="5">
        <v>0</v>
      </c>
      <c r="F14" s="5">
        <v>0</v>
      </c>
      <c r="G14" s="5">
        <v>46200000</v>
      </c>
    </row>
    <row r="15" spans="1:7" x14ac:dyDescent="0.25">
      <c r="A15" s="2" t="s">
        <v>712</v>
      </c>
      <c r="B15" s="6">
        <f t="shared" si="0"/>
        <v>6</v>
      </c>
      <c r="C15" s="2" t="s">
        <v>711</v>
      </c>
      <c r="D15" s="5">
        <v>0</v>
      </c>
      <c r="E15" s="5">
        <v>4970503413</v>
      </c>
      <c r="F15" s="5">
        <v>4970503413</v>
      </c>
      <c r="G15" s="5">
        <v>0</v>
      </c>
    </row>
    <row r="16" spans="1:7" hidden="1" x14ac:dyDescent="0.25">
      <c r="A16" s="2" t="s">
        <v>710</v>
      </c>
      <c r="B16" s="6">
        <f t="shared" si="0"/>
        <v>9</v>
      </c>
      <c r="C16" s="2" t="s">
        <v>1</v>
      </c>
      <c r="D16" s="5">
        <v>0</v>
      </c>
      <c r="E16" s="5">
        <v>4970503413</v>
      </c>
      <c r="F16" s="5">
        <v>4970503413</v>
      </c>
      <c r="G16" s="5">
        <v>0</v>
      </c>
    </row>
    <row r="17" spans="1:7" hidden="1" x14ac:dyDescent="0.25">
      <c r="A17" s="2" t="s">
        <v>709</v>
      </c>
      <c r="B17" s="6">
        <f t="shared" si="0"/>
        <v>13</v>
      </c>
      <c r="C17" s="2" t="s">
        <v>1</v>
      </c>
      <c r="D17" s="5">
        <v>0</v>
      </c>
      <c r="E17" s="5">
        <v>4970503413</v>
      </c>
      <c r="F17" s="5">
        <v>4970503413</v>
      </c>
      <c r="G17" s="5">
        <v>0</v>
      </c>
    </row>
    <row r="18" spans="1:7" hidden="1" x14ac:dyDescent="0.25">
      <c r="A18" s="2" t="s">
        <v>708</v>
      </c>
      <c r="B18" s="6">
        <f t="shared" si="0"/>
        <v>3</v>
      </c>
      <c r="C18" s="2" t="s">
        <v>707</v>
      </c>
      <c r="D18" s="5">
        <v>536757040</v>
      </c>
      <c r="E18" s="5">
        <v>395426294</v>
      </c>
      <c r="F18" s="5">
        <v>597920702</v>
      </c>
      <c r="G18" s="5">
        <v>334262632</v>
      </c>
    </row>
    <row r="19" spans="1:7" ht="30" x14ac:dyDescent="0.25">
      <c r="A19" s="2" t="s">
        <v>706</v>
      </c>
      <c r="B19" s="6">
        <f t="shared" si="0"/>
        <v>6</v>
      </c>
      <c r="C19" s="2" t="s">
        <v>705</v>
      </c>
      <c r="D19" s="5">
        <v>0</v>
      </c>
      <c r="E19" s="5">
        <v>1706780</v>
      </c>
      <c r="F19" s="5">
        <v>1706780</v>
      </c>
      <c r="G19" s="5">
        <v>0</v>
      </c>
    </row>
    <row r="20" spans="1:7" hidden="1" x14ac:dyDescent="0.25">
      <c r="A20" s="2" t="s">
        <v>704</v>
      </c>
      <c r="B20" s="6">
        <f t="shared" si="0"/>
        <v>9</v>
      </c>
      <c r="C20" s="2" t="s">
        <v>375</v>
      </c>
      <c r="D20" s="5">
        <v>0</v>
      </c>
      <c r="E20" s="5">
        <v>1706780</v>
      </c>
      <c r="F20" s="5">
        <v>1706780</v>
      </c>
      <c r="G20" s="5">
        <v>0</v>
      </c>
    </row>
    <row r="21" spans="1:7" hidden="1" x14ac:dyDescent="0.25">
      <c r="A21" s="2" t="s">
        <v>703</v>
      </c>
      <c r="B21" s="6">
        <f t="shared" si="0"/>
        <v>13</v>
      </c>
      <c r="C21" s="2" t="s">
        <v>375</v>
      </c>
      <c r="D21" s="5">
        <v>0</v>
      </c>
      <c r="E21" s="5">
        <v>1706780</v>
      </c>
      <c r="F21" s="5">
        <v>1706780</v>
      </c>
      <c r="G21" s="5">
        <v>0</v>
      </c>
    </row>
    <row r="22" spans="1:7" x14ac:dyDescent="0.25">
      <c r="A22" s="2" t="s">
        <v>702</v>
      </c>
      <c r="B22" s="6">
        <f t="shared" si="0"/>
        <v>6</v>
      </c>
      <c r="C22" s="2" t="s">
        <v>701</v>
      </c>
      <c r="D22" s="5">
        <v>536757040</v>
      </c>
      <c r="E22" s="5">
        <v>393719514</v>
      </c>
      <c r="F22" s="5">
        <v>596213922</v>
      </c>
      <c r="G22" s="5">
        <v>334262632</v>
      </c>
    </row>
    <row r="23" spans="1:7" hidden="1" x14ac:dyDescent="0.25">
      <c r="A23" s="2" t="s">
        <v>700</v>
      </c>
      <c r="B23" s="6">
        <f t="shared" si="0"/>
        <v>9</v>
      </c>
      <c r="C23" s="2" t="s">
        <v>698</v>
      </c>
      <c r="D23" s="5">
        <v>530852296</v>
      </c>
      <c r="E23" s="5">
        <v>159280129</v>
      </c>
      <c r="F23" s="5">
        <v>361774537</v>
      </c>
      <c r="G23" s="5">
        <v>328357888</v>
      </c>
    </row>
    <row r="24" spans="1:7" hidden="1" x14ac:dyDescent="0.25">
      <c r="A24" s="2" t="s">
        <v>699</v>
      </c>
      <c r="B24" s="6">
        <f t="shared" si="0"/>
        <v>13</v>
      </c>
      <c r="C24" s="2" t="s">
        <v>698</v>
      </c>
      <c r="D24" s="5">
        <v>530852296</v>
      </c>
      <c r="E24" s="5">
        <v>159280129</v>
      </c>
      <c r="F24" s="5">
        <v>361774537</v>
      </c>
      <c r="G24" s="5">
        <v>328357888</v>
      </c>
    </row>
    <row r="25" spans="1:7" hidden="1" x14ac:dyDescent="0.25">
      <c r="A25" s="2" t="s">
        <v>697</v>
      </c>
      <c r="B25" s="6">
        <f t="shared" si="0"/>
        <v>9</v>
      </c>
      <c r="C25" s="2" t="s">
        <v>695</v>
      </c>
      <c r="D25" s="5">
        <v>5904744</v>
      </c>
      <c r="E25" s="5">
        <v>0</v>
      </c>
      <c r="F25" s="5">
        <v>0</v>
      </c>
      <c r="G25" s="5">
        <v>5904744</v>
      </c>
    </row>
    <row r="26" spans="1:7" hidden="1" x14ac:dyDescent="0.25">
      <c r="A26" s="2" t="s">
        <v>696</v>
      </c>
      <c r="B26" s="6">
        <f t="shared" si="0"/>
        <v>13</v>
      </c>
      <c r="C26" s="2" t="s">
        <v>695</v>
      </c>
      <c r="D26" s="5">
        <v>5904744</v>
      </c>
      <c r="E26" s="5">
        <v>0</v>
      </c>
      <c r="F26" s="5">
        <v>0</v>
      </c>
      <c r="G26" s="5">
        <v>5904744</v>
      </c>
    </row>
    <row r="27" spans="1:7" hidden="1" x14ac:dyDescent="0.25">
      <c r="A27" s="2" t="s">
        <v>694</v>
      </c>
      <c r="B27" s="6">
        <f t="shared" si="0"/>
        <v>9</v>
      </c>
      <c r="C27" s="2" t="s">
        <v>83</v>
      </c>
      <c r="D27" s="5">
        <v>0</v>
      </c>
      <c r="E27" s="5">
        <v>122582327</v>
      </c>
      <c r="F27" s="5">
        <v>122582327</v>
      </c>
      <c r="G27" s="5">
        <v>0</v>
      </c>
    </row>
    <row r="28" spans="1:7" hidden="1" x14ac:dyDescent="0.25">
      <c r="A28" s="2" t="s">
        <v>693</v>
      </c>
      <c r="B28" s="6">
        <f t="shared" si="0"/>
        <v>13</v>
      </c>
      <c r="C28" s="2" t="s">
        <v>83</v>
      </c>
      <c r="D28" s="5">
        <v>0</v>
      </c>
      <c r="E28" s="5">
        <v>122582327</v>
      </c>
      <c r="F28" s="5">
        <v>122582327</v>
      </c>
      <c r="G28" s="5">
        <v>0</v>
      </c>
    </row>
    <row r="29" spans="1:7" hidden="1" x14ac:dyDescent="0.25">
      <c r="A29" s="2" t="s">
        <v>692</v>
      </c>
      <c r="B29" s="6">
        <f t="shared" si="0"/>
        <v>9</v>
      </c>
      <c r="C29" s="2" t="s">
        <v>690</v>
      </c>
      <c r="D29" s="5">
        <v>0</v>
      </c>
      <c r="E29" s="5">
        <v>111857058</v>
      </c>
      <c r="F29" s="5">
        <v>111857058</v>
      </c>
      <c r="G29" s="5">
        <v>0</v>
      </c>
    </row>
    <row r="30" spans="1:7" hidden="1" x14ac:dyDescent="0.25">
      <c r="A30" s="2" t="s">
        <v>691</v>
      </c>
      <c r="B30" s="6">
        <f t="shared" si="0"/>
        <v>13</v>
      </c>
      <c r="C30" s="2" t="s">
        <v>690</v>
      </c>
      <c r="D30" s="5">
        <v>0</v>
      </c>
      <c r="E30" s="5">
        <v>111857058</v>
      </c>
      <c r="F30" s="5">
        <v>111857058</v>
      </c>
      <c r="G30" s="5">
        <v>0</v>
      </c>
    </row>
    <row r="31" spans="1:7" hidden="1" x14ac:dyDescent="0.25">
      <c r="A31" s="2" t="s">
        <v>689</v>
      </c>
      <c r="B31" s="6">
        <f t="shared" si="0"/>
        <v>3</v>
      </c>
      <c r="C31" s="2" t="s">
        <v>688</v>
      </c>
      <c r="D31" s="5">
        <v>176725234377.19</v>
      </c>
      <c r="E31" s="5">
        <v>4220463068.5100002</v>
      </c>
      <c r="F31" s="5">
        <v>4662877169.6000004</v>
      </c>
      <c r="G31" s="5">
        <v>176282820276.10001</v>
      </c>
    </row>
    <row r="32" spans="1:7" x14ac:dyDescent="0.25">
      <c r="A32" s="2" t="s">
        <v>687</v>
      </c>
      <c r="B32" s="6">
        <f t="shared" si="0"/>
        <v>6</v>
      </c>
      <c r="C32" s="2" t="s">
        <v>686</v>
      </c>
      <c r="D32" s="5">
        <v>25990211992</v>
      </c>
      <c r="E32" s="5">
        <v>0</v>
      </c>
      <c r="F32" s="5">
        <v>0</v>
      </c>
      <c r="G32" s="5">
        <v>25990211992</v>
      </c>
    </row>
    <row r="33" spans="1:7" hidden="1" x14ac:dyDescent="0.25">
      <c r="A33" s="2" t="s">
        <v>685</v>
      </c>
      <c r="B33" s="6">
        <f t="shared" si="0"/>
        <v>9</v>
      </c>
      <c r="C33" s="2" t="s">
        <v>2</v>
      </c>
      <c r="D33" s="5">
        <v>25990211992</v>
      </c>
      <c r="E33" s="5">
        <v>0</v>
      </c>
      <c r="F33" s="5">
        <v>0</v>
      </c>
      <c r="G33" s="5">
        <v>25990211992</v>
      </c>
    </row>
    <row r="34" spans="1:7" hidden="1" x14ac:dyDescent="0.25">
      <c r="A34" s="2" t="s">
        <v>684</v>
      </c>
      <c r="B34" s="6">
        <f t="shared" si="0"/>
        <v>13</v>
      </c>
      <c r="C34" s="2" t="s">
        <v>2</v>
      </c>
      <c r="D34" s="5">
        <v>25990211992</v>
      </c>
      <c r="E34" s="5">
        <v>0</v>
      </c>
      <c r="F34" s="5">
        <v>0</v>
      </c>
      <c r="G34" s="5">
        <v>25990211992</v>
      </c>
    </row>
    <row r="35" spans="1:7" x14ac:dyDescent="0.25">
      <c r="A35" s="2" t="s">
        <v>683</v>
      </c>
      <c r="B35" s="6">
        <f t="shared" si="0"/>
        <v>6</v>
      </c>
      <c r="C35" s="2" t="s">
        <v>682</v>
      </c>
      <c r="D35" s="5">
        <v>375953027.19999999</v>
      </c>
      <c r="E35" s="5">
        <v>1227395273.52</v>
      </c>
      <c r="F35" s="5">
        <v>1231522355.52</v>
      </c>
      <c r="G35" s="5">
        <v>371825945.19999999</v>
      </c>
    </row>
    <row r="36" spans="1:7" hidden="1" x14ac:dyDescent="0.25">
      <c r="A36" s="2" t="s">
        <v>681</v>
      </c>
      <c r="B36" s="6">
        <f t="shared" si="0"/>
        <v>9</v>
      </c>
      <c r="C36" s="2" t="s">
        <v>69</v>
      </c>
      <c r="D36" s="5">
        <v>15526969.199999999</v>
      </c>
      <c r="E36" s="5">
        <v>0</v>
      </c>
      <c r="F36" s="5">
        <v>0</v>
      </c>
      <c r="G36" s="5">
        <v>15526969.199999999</v>
      </c>
    </row>
    <row r="37" spans="1:7" hidden="1" x14ac:dyDescent="0.25">
      <c r="A37" s="2" t="s">
        <v>680</v>
      </c>
      <c r="B37" s="6">
        <f t="shared" si="0"/>
        <v>13</v>
      </c>
      <c r="C37" s="2" t="s">
        <v>3</v>
      </c>
      <c r="D37" s="5">
        <v>11542619.199999999</v>
      </c>
      <c r="E37" s="5">
        <v>0</v>
      </c>
      <c r="F37" s="5">
        <v>0</v>
      </c>
      <c r="G37" s="5">
        <v>11542619.199999999</v>
      </c>
    </row>
    <row r="38" spans="1:7" hidden="1" x14ac:dyDescent="0.25">
      <c r="A38" s="2" t="s">
        <v>679</v>
      </c>
      <c r="B38" s="6">
        <f t="shared" si="0"/>
        <v>13</v>
      </c>
      <c r="C38" s="2" t="s">
        <v>4</v>
      </c>
      <c r="D38" s="5">
        <v>3984350</v>
      </c>
      <c r="E38" s="5">
        <v>0</v>
      </c>
      <c r="F38" s="5">
        <v>0</v>
      </c>
      <c r="G38" s="5">
        <v>3984350</v>
      </c>
    </row>
    <row r="39" spans="1:7" hidden="1" x14ac:dyDescent="0.25">
      <c r="A39" s="2" t="s">
        <v>678</v>
      </c>
      <c r="B39" s="6">
        <f t="shared" si="0"/>
        <v>9</v>
      </c>
      <c r="C39" s="2" t="s">
        <v>68</v>
      </c>
      <c r="D39" s="5">
        <v>360426058</v>
      </c>
      <c r="E39" s="5">
        <v>1227395273.52</v>
      </c>
      <c r="F39" s="5">
        <v>1231522355.52</v>
      </c>
      <c r="G39" s="5">
        <v>356298976</v>
      </c>
    </row>
    <row r="40" spans="1:7" hidden="1" x14ac:dyDescent="0.25">
      <c r="A40" s="2" t="s">
        <v>677</v>
      </c>
      <c r="B40" s="6">
        <f t="shared" si="0"/>
        <v>13</v>
      </c>
      <c r="C40" s="2" t="s">
        <v>5</v>
      </c>
      <c r="D40" s="5">
        <v>307523969</v>
      </c>
      <c r="E40" s="5">
        <v>1227395273.52</v>
      </c>
      <c r="F40" s="5">
        <v>1226033844.52</v>
      </c>
      <c r="G40" s="5">
        <v>308885398</v>
      </c>
    </row>
    <row r="41" spans="1:7" hidden="1" x14ac:dyDescent="0.25">
      <c r="A41" s="2" t="s">
        <v>676</v>
      </c>
      <c r="B41" s="6">
        <f t="shared" si="0"/>
        <v>13</v>
      </c>
      <c r="C41" s="2" t="s">
        <v>6</v>
      </c>
      <c r="D41" s="5">
        <v>52902089</v>
      </c>
      <c r="E41" s="5">
        <v>0</v>
      </c>
      <c r="F41" s="5">
        <v>5488511</v>
      </c>
      <c r="G41" s="5">
        <v>47413578</v>
      </c>
    </row>
    <row r="42" spans="1:7" ht="30" x14ac:dyDescent="0.25">
      <c r="A42" s="2" t="s">
        <v>675</v>
      </c>
      <c r="B42" s="6">
        <f t="shared" si="0"/>
        <v>6</v>
      </c>
      <c r="C42" s="2" t="s">
        <v>674</v>
      </c>
      <c r="D42" s="5">
        <v>2236159981.1199999</v>
      </c>
      <c r="E42" s="5">
        <v>1982967673.2</v>
      </c>
      <c r="F42" s="5">
        <v>2247717806.02</v>
      </c>
      <c r="G42" s="5">
        <v>1971409848.3</v>
      </c>
    </row>
    <row r="43" spans="1:7" hidden="1" x14ac:dyDescent="0.25">
      <c r="A43" s="2" t="s">
        <v>673</v>
      </c>
      <c r="B43" s="6">
        <f t="shared" si="0"/>
        <v>9</v>
      </c>
      <c r="C43" s="2" t="s">
        <v>75</v>
      </c>
      <c r="D43" s="5">
        <v>7982896.4000000004</v>
      </c>
      <c r="E43" s="5">
        <v>0</v>
      </c>
      <c r="F43" s="5">
        <v>0</v>
      </c>
      <c r="G43" s="5">
        <v>7982896.4000000004</v>
      </c>
    </row>
    <row r="44" spans="1:7" hidden="1" x14ac:dyDescent="0.25">
      <c r="A44" s="2" t="s">
        <v>672</v>
      </c>
      <c r="B44" s="6">
        <f t="shared" si="0"/>
        <v>13</v>
      </c>
      <c r="C44" s="2" t="s">
        <v>7</v>
      </c>
      <c r="D44" s="5">
        <v>7982896.4000000004</v>
      </c>
      <c r="E44" s="5">
        <v>0</v>
      </c>
      <c r="F44" s="5">
        <v>0</v>
      </c>
      <c r="G44" s="5">
        <v>7982896.4000000004</v>
      </c>
    </row>
    <row r="45" spans="1:7" hidden="1" x14ac:dyDescent="0.25">
      <c r="A45" s="2" t="s">
        <v>671</v>
      </c>
      <c r="B45" s="6">
        <f t="shared" si="0"/>
        <v>9</v>
      </c>
      <c r="C45" s="2" t="s">
        <v>74</v>
      </c>
      <c r="D45" s="5">
        <v>212917377.90000001</v>
      </c>
      <c r="E45" s="5">
        <v>142160.57999999999</v>
      </c>
      <c r="F45" s="5">
        <v>12186910.869999999</v>
      </c>
      <c r="G45" s="5">
        <v>200872627.61000001</v>
      </c>
    </row>
    <row r="46" spans="1:7" hidden="1" x14ac:dyDescent="0.25">
      <c r="A46" s="2" t="s">
        <v>670</v>
      </c>
      <c r="B46" s="6">
        <f t="shared" si="0"/>
        <v>13</v>
      </c>
      <c r="C46" s="2" t="s">
        <v>8</v>
      </c>
      <c r="D46" s="5">
        <v>13060765.029999999</v>
      </c>
      <c r="E46" s="5">
        <v>0</v>
      </c>
      <c r="F46" s="5">
        <v>5860765.0300000003</v>
      </c>
      <c r="G46" s="5">
        <v>7200000</v>
      </c>
    </row>
    <row r="47" spans="1:7" hidden="1" x14ac:dyDescent="0.25">
      <c r="A47" s="2" t="s">
        <v>669</v>
      </c>
      <c r="B47" s="6">
        <f t="shared" si="0"/>
        <v>13</v>
      </c>
      <c r="C47" s="2" t="s">
        <v>9</v>
      </c>
      <c r="D47" s="5">
        <v>199856612.87</v>
      </c>
      <c r="E47" s="5">
        <v>142160.57999999999</v>
      </c>
      <c r="F47" s="5">
        <v>6326145.8399999999</v>
      </c>
      <c r="G47" s="5">
        <v>193672627.61000001</v>
      </c>
    </row>
    <row r="48" spans="1:7" hidden="1" x14ac:dyDescent="0.25">
      <c r="A48" s="2" t="s">
        <v>668</v>
      </c>
      <c r="B48" s="6">
        <f t="shared" si="0"/>
        <v>9</v>
      </c>
      <c r="C48" s="2" t="s">
        <v>69</v>
      </c>
      <c r="D48" s="5">
        <v>148830958.68000001</v>
      </c>
      <c r="E48" s="5">
        <v>0</v>
      </c>
      <c r="F48" s="5">
        <v>53739721.740000002</v>
      </c>
      <c r="G48" s="5">
        <v>95091236.939999998</v>
      </c>
    </row>
    <row r="49" spans="1:7" hidden="1" x14ac:dyDescent="0.25">
      <c r="A49" s="2" t="s">
        <v>667</v>
      </c>
      <c r="B49" s="6">
        <f t="shared" si="0"/>
        <v>13</v>
      </c>
      <c r="C49" s="2" t="s">
        <v>3</v>
      </c>
      <c r="D49" s="5">
        <v>48128596.350000001</v>
      </c>
      <c r="E49" s="5">
        <v>0</v>
      </c>
      <c r="F49" s="5">
        <v>30879278.91</v>
      </c>
      <c r="G49" s="5">
        <v>17249317.440000001</v>
      </c>
    </row>
    <row r="50" spans="1:7" hidden="1" x14ac:dyDescent="0.25">
      <c r="A50" s="2" t="s">
        <v>666</v>
      </c>
      <c r="B50" s="6">
        <f t="shared" si="0"/>
        <v>13</v>
      </c>
      <c r="C50" s="2" t="s">
        <v>4</v>
      </c>
      <c r="D50" s="5">
        <v>100702362.33</v>
      </c>
      <c r="E50" s="5">
        <v>0</v>
      </c>
      <c r="F50" s="5">
        <v>22860442.829999998</v>
      </c>
      <c r="G50" s="5">
        <v>77841919.5</v>
      </c>
    </row>
    <row r="51" spans="1:7" hidden="1" x14ac:dyDescent="0.25">
      <c r="A51" s="2" t="s">
        <v>665</v>
      </c>
      <c r="B51" s="6">
        <f t="shared" si="0"/>
        <v>9</v>
      </c>
      <c r="C51" s="2" t="s">
        <v>68</v>
      </c>
      <c r="D51" s="5">
        <v>503192497</v>
      </c>
      <c r="E51" s="5">
        <v>1982825512.6199999</v>
      </c>
      <c r="F51" s="5">
        <v>2181791173.4099998</v>
      </c>
      <c r="G51" s="5">
        <v>304226836.20999998</v>
      </c>
    </row>
    <row r="52" spans="1:7" hidden="1" x14ac:dyDescent="0.25">
      <c r="A52" s="2" t="s">
        <v>664</v>
      </c>
      <c r="B52" s="6">
        <f t="shared" si="0"/>
        <v>13</v>
      </c>
      <c r="C52" s="2" t="s">
        <v>5</v>
      </c>
      <c r="D52" s="5">
        <v>418406210.98000002</v>
      </c>
      <c r="E52" s="5">
        <v>1968951643.4200001</v>
      </c>
      <c r="F52" s="5">
        <v>2126402059.4300001</v>
      </c>
      <c r="G52" s="5">
        <v>260955794.97</v>
      </c>
    </row>
    <row r="53" spans="1:7" hidden="1" x14ac:dyDescent="0.25">
      <c r="A53" s="2" t="s">
        <v>663</v>
      </c>
      <c r="B53" s="6">
        <f t="shared" si="0"/>
        <v>13</v>
      </c>
      <c r="C53" s="2" t="s">
        <v>6</v>
      </c>
      <c r="D53" s="5">
        <v>84786286.019999996</v>
      </c>
      <c r="E53" s="5">
        <v>13873869.199999999</v>
      </c>
      <c r="F53" s="5">
        <v>55389113.979999997</v>
      </c>
      <c r="G53" s="5">
        <v>43271041.240000002</v>
      </c>
    </row>
    <row r="54" spans="1:7" hidden="1" x14ac:dyDescent="0.25">
      <c r="A54" s="2" t="s">
        <v>662</v>
      </c>
      <c r="B54" s="6">
        <f t="shared" si="0"/>
        <v>9</v>
      </c>
      <c r="C54" s="2" t="s">
        <v>73</v>
      </c>
      <c r="D54" s="5">
        <v>1363236251.1400001</v>
      </c>
      <c r="E54" s="5">
        <v>0</v>
      </c>
      <c r="F54" s="5">
        <v>0</v>
      </c>
      <c r="G54" s="5">
        <v>1363236251.1400001</v>
      </c>
    </row>
    <row r="55" spans="1:7" hidden="1" x14ac:dyDescent="0.25">
      <c r="A55" s="2" t="s">
        <v>661</v>
      </c>
      <c r="B55" s="6">
        <f t="shared" si="0"/>
        <v>13</v>
      </c>
      <c r="C55" s="2" t="s">
        <v>10</v>
      </c>
      <c r="D55" s="5">
        <v>1363236251.1400001</v>
      </c>
      <c r="E55" s="5">
        <v>0</v>
      </c>
      <c r="F55" s="5">
        <v>0</v>
      </c>
      <c r="G55" s="5">
        <v>1363236251.1400001</v>
      </c>
    </row>
    <row r="56" spans="1:7" x14ac:dyDescent="0.25">
      <c r="A56" s="2" t="s">
        <v>660</v>
      </c>
      <c r="B56" s="6">
        <f t="shared" si="0"/>
        <v>6</v>
      </c>
      <c r="C56" s="2" t="s">
        <v>659</v>
      </c>
      <c r="D56" s="5">
        <v>131931229691</v>
      </c>
      <c r="E56" s="5">
        <v>0</v>
      </c>
      <c r="F56" s="5">
        <v>0</v>
      </c>
      <c r="G56" s="5">
        <v>131931229691</v>
      </c>
    </row>
    <row r="57" spans="1:7" hidden="1" x14ac:dyDescent="0.25">
      <c r="A57" s="2" t="s">
        <v>658</v>
      </c>
      <c r="B57" s="6">
        <f t="shared" si="0"/>
        <v>9</v>
      </c>
      <c r="C57" s="2" t="s">
        <v>11</v>
      </c>
      <c r="D57" s="5">
        <v>131931229691</v>
      </c>
      <c r="E57" s="5">
        <v>0</v>
      </c>
      <c r="F57" s="5">
        <v>0</v>
      </c>
      <c r="G57" s="5">
        <v>131931229691</v>
      </c>
    </row>
    <row r="58" spans="1:7" hidden="1" x14ac:dyDescent="0.25">
      <c r="A58" s="2" t="s">
        <v>657</v>
      </c>
      <c r="B58" s="6">
        <f t="shared" si="0"/>
        <v>13</v>
      </c>
      <c r="C58" s="2" t="s">
        <v>11</v>
      </c>
      <c r="D58" s="5">
        <v>131931229691</v>
      </c>
      <c r="E58" s="5">
        <v>0</v>
      </c>
      <c r="F58" s="5">
        <v>0</v>
      </c>
      <c r="G58" s="5">
        <v>131931229691</v>
      </c>
    </row>
    <row r="59" spans="1:7" x14ac:dyDescent="0.25">
      <c r="A59" s="2" t="s">
        <v>656</v>
      </c>
      <c r="B59" s="6">
        <f t="shared" si="0"/>
        <v>6</v>
      </c>
      <c r="C59" s="2" t="s">
        <v>655</v>
      </c>
      <c r="D59" s="5">
        <v>1871948202.48</v>
      </c>
      <c r="E59" s="5">
        <v>0</v>
      </c>
      <c r="F59" s="5">
        <v>0</v>
      </c>
      <c r="G59" s="5">
        <v>1871948202.48</v>
      </c>
    </row>
    <row r="60" spans="1:7" hidden="1" x14ac:dyDescent="0.25">
      <c r="A60" s="2" t="s">
        <v>654</v>
      </c>
      <c r="B60" s="6">
        <f t="shared" si="0"/>
        <v>9</v>
      </c>
      <c r="C60" s="2" t="s">
        <v>7</v>
      </c>
      <c r="D60" s="5">
        <v>1871948202.48</v>
      </c>
      <c r="E60" s="5">
        <v>0</v>
      </c>
      <c r="F60" s="5">
        <v>0</v>
      </c>
      <c r="G60" s="5">
        <v>1871948202.48</v>
      </c>
    </row>
    <row r="61" spans="1:7" hidden="1" x14ac:dyDescent="0.25">
      <c r="A61" s="2" t="s">
        <v>653</v>
      </c>
      <c r="B61" s="6">
        <f t="shared" si="0"/>
        <v>13</v>
      </c>
      <c r="C61" s="2" t="s">
        <v>7</v>
      </c>
      <c r="D61" s="5">
        <v>1871948202.48</v>
      </c>
      <c r="E61" s="5">
        <v>0</v>
      </c>
      <c r="F61" s="5">
        <v>0</v>
      </c>
      <c r="G61" s="5">
        <v>1871948202.48</v>
      </c>
    </row>
    <row r="62" spans="1:7" x14ac:dyDescent="0.25">
      <c r="A62" s="2" t="s">
        <v>652</v>
      </c>
      <c r="B62" s="6">
        <f t="shared" si="0"/>
        <v>6</v>
      </c>
      <c r="C62" s="2" t="s">
        <v>651</v>
      </c>
      <c r="D62" s="5">
        <v>27767819.48</v>
      </c>
      <c r="E62" s="5">
        <v>0</v>
      </c>
      <c r="F62" s="5">
        <v>0</v>
      </c>
      <c r="G62" s="5">
        <v>27767819.48</v>
      </c>
    </row>
    <row r="63" spans="1:7" hidden="1" x14ac:dyDescent="0.25">
      <c r="A63" s="2" t="s">
        <v>650</v>
      </c>
      <c r="B63" s="6">
        <f t="shared" si="0"/>
        <v>9</v>
      </c>
      <c r="C63" s="2" t="s">
        <v>12</v>
      </c>
      <c r="D63" s="5">
        <v>27767819.48</v>
      </c>
      <c r="E63" s="5">
        <v>0</v>
      </c>
      <c r="F63" s="5">
        <v>0</v>
      </c>
      <c r="G63" s="5">
        <v>27767819.48</v>
      </c>
    </row>
    <row r="64" spans="1:7" hidden="1" x14ac:dyDescent="0.25">
      <c r="A64" s="2" t="s">
        <v>649</v>
      </c>
      <c r="B64" s="6">
        <f t="shared" si="0"/>
        <v>13</v>
      </c>
      <c r="C64" s="2" t="s">
        <v>12</v>
      </c>
      <c r="D64" s="5">
        <v>27767819.48</v>
      </c>
      <c r="E64" s="5">
        <v>0</v>
      </c>
      <c r="F64" s="5">
        <v>0</v>
      </c>
      <c r="G64" s="5">
        <v>27767819.48</v>
      </c>
    </row>
    <row r="65" spans="1:7" x14ac:dyDescent="0.25">
      <c r="A65" s="2" t="s">
        <v>648</v>
      </c>
      <c r="B65" s="6">
        <f t="shared" si="0"/>
        <v>6</v>
      </c>
      <c r="C65" s="2" t="s">
        <v>647</v>
      </c>
      <c r="D65" s="5">
        <v>5934414429.1099997</v>
      </c>
      <c r="E65" s="5">
        <v>0</v>
      </c>
      <c r="F65" s="5">
        <v>0</v>
      </c>
      <c r="G65" s="5">
        <v>5934414429.1099997</v>
      </c>
    </row>
    <row r="66" spans="1:7" hidden="1" x14ac:dyDescent="0.25">
      <c r="A66" s="2" t="s">
        <v>646</v>
      </c>
      <c r="B66" s="6">
        <f t="shared" si="0"/>
        <v>9</v>
      </c>
      <c r="C66" s="2" t="s">
        <v>8</v>
      </c>
      <c r="D66" s="5">
        <v>644191943.79999995</v>
      </c>
      <c r="E66" s="5">
        <v>0</v>
      </c>
      <c r="F66" s="5">
        <v>0</v>
      </c>
      <c r="G66" s="5">
        <v>644191943.79999995</v>
      </c>
    </row>
    <row r="67" spans="1:7" hidden="1" x14ac:dyDescent="0.25">
      <c r="A67" s="2" t="s">
        <v>645</v>
      </c>
      <c r="B67" s="6">
        <f t="shared" si="0"/>
        <v>13</v>
      </c>
      <c r="C67" s="2" t="s">
        <v>8</v>
      </c>
      <c r="D67" s="5">
        <v>644191943.79999995</v>
      </c>
      <c r="E67" s="5">
        <v>0</v>
      </c>
      <c r="F67" s="5">
        <v>0</v>
      </c>
      <c r="G67" s="5">
        <v>644191943.79999995</v>
      </c>
    </row>
    <row r="68" spans="1:7" hidden="1" x14ac:dyDescent="0.25">
      <c r="A68" s="2" t="s">
        <v>644</v>
      </c>
      <c r="B68" s="6">
        <f t="shared" si="0"/>
        <v>9</v>
      </c>
      <c r="C68" s="2" t="s">
        <v>9</v>
      </c>
      <c r="D68" s="5">
        <v>5290222485.3100004</v>
      </c>
      <c r="E68" s="5">
        <v>0</v>
      </c>
      <c r="F68" s="5">
        <v>0</v>
      </c>
      <c r="G68" s="5">
        <v>5290222485.3100004</v>
      </c>
    </row>
    <row r="69" spans="1:7" hidden="1" x14ac:dyDescent="0.25">
      <c r="A69" s="2" t="s">
        <v>643</v>
      </c>
      <c r="B69" s="6">
        <f t="shared" si="0"/>
        <v>13</v>
      </c>
      <c r="C69" s="2" t="s">
        <v>9</v>
      </c>
      <c r="D69" s="5">
        <v>5290222485.3100004</v>
      </c>
      <c r="E69" s="5">
        <v>0</v>
      </c>
      <c r="F69" s="5">
        <v>0</v>
      </c>
      <c r="G69" s="5">
        <v>5290222485.3100004</v>
      </c>
    </row>
    <row r="70" spans="1:7" x14ac:dyDescent="0.25">
      <c r="A70" s="2" t="s">
        <v>642</v>
      </c>
      <c r="B70" s="6">
        <f t="shared" si="0"/>
        <v>6</v>
      </c>
      <c r="C70" s="2" t="s">
        <v>641</v>
      </c>
      <c r="D70" s="5">
        <v>36691059.369999997</v>
      </c>
      <c r="E70" s="5">
        <v>0</v>
      </c>
      <c r="F70" s="5">
        <v>0</v>
      </c>
      <c r="G70" s="5">
        <v>36691059.369999997</v>
      </c>
    </row>
    <row r="71" spans="1:7" hidden="1" x14ac:dyDescent="0.25">
      <c r="A71" s="2" t="s">
        <v>640</v>
      </c>
      <c r="B71" s="6">
        <f t="shared" si="0"/>
        <v>9</v>
      </c>
      <c r="C71" s="2" t="s">
        <v>13</v>
      </c>
      <c r="D71" s="5">
        <v>36691059.369999997</v>
      </c>
      <c r="E71" s="5">
        <v>0</v>
      </c>
      <c r="F71" s="5">
        <v>0</v>
      </c>
      <c r="G71" s="5">
        <v>36691059.369999997</v>
      </c>
    </row>
    <row r="72" spans="1:7" hidden="1" x14ac:dyDescent="0.25">
      <c r="A72" s="2" t="s">
        <v>639</v>
      </c>
      <c r="B72" s="6">
        <f t="shared" si="0"/>
        <v>13</v>
      </c>
      <c r="C72" s="2" t="s">
        <v>13</v>
      </c>
      <c r="D72" s="5">
        <v>36691059.369999997</v>
      </c>
      <c r="E72" s="5">
        <v>0</v>
      </c>
      <c r="F72" s="5">
        <v>0</v>
      </c>
      <c r="G72" s="5">
        <v>36691059.369999997</v>
      </c>
    </row>
    <row r="73" spans="1:7" x14ac:dyDescent="0.25">
      <c r="A73" s="2" t="s">
        <v>638</v>
      </c>
      <c r="B73" s="6">
        <f t="shared" si="0"/>
        <v>6</v>
      </c>
      <c r="C73" s="2" t="s">
        <v>637</v>
      </c>
      <c r="D73" s="5">
        <v>5273832622.54</v>
      </c>
      <c r="E73" s="5">
        <v>34404193.640000001</v>
      </c>
      <c r="F73" s="5">
        <v>37575593.079999998</v>
      </c>
      <c r="G73" s="5">
        <v>5270661223.1000004</v>
      </c>
    </row>
    <row r="74" spans="1:7" hidden="1" x14ac:dyDescent="0.25">
      <c r="A74" s="2" t="s">
        <v>636</v>
      </c>
      <c r="B74" s="6">
        <f t="shared" ref="B74:B137" si="1">LEN(A74)</f>
        <v>9</v>
      </c>
      <c r="C74" s="2" t="s">
        <v>3</v>
      </c>
      <c r="D74" s="5">
        <v>3550803198.5500002</v>
      </c>
      <c r="E74" s="5">
        <v>0</v>
      </c>
      <c r="F74" s="5">
        <v>0</v>
      </c>
      <c r="G74" s="5">
        <v>3550803198.5500002</v>
      </c>
    </row>
    <row r="75" spans="1:7" hidden="1" x14ac:dyDescent="0.25">
      <c r="A75" s="2" t="s">
        <v>635</v>
      </c>
      <c r="B75" s="6">
        <f t="shared" si="1"/>
        <v>13</v>
      </c>
      <c r="C75" s="2" t="s">
        <v>3</v>
      </c>
      <c r="D75" s="5">
        <v>3550803198.5500002</v>
      </c>
      <c r="E75" s="5">
        <v>0</v>
      </c>
      <c r="F75" s="5">
        <v>0</v>
      </c>
      <c r="G75" s="5">
        <v>3550803198.5500002</v>
      </c>
    </row>
    <row r="76" spans="1:7" hidden="1" x14ac:dyDescent="0.25">
      <c r="A76" s="2" t="s">
        <v>634</v>
      </c>
      <c r="B76" s="6">
        <f t="shared" si="1"/>
        <v>9</v>
      </c>
      <c r="C76" s="2" t="s">
        <v>4</v>
      </c>
      <c r="D76" s="5">
        <v>1709252145.05</v>
      </c>
      <c r="E76" s="5">
        <v>34404193.640000001</v>
      </c>
      <c r="F76" s="5">
        <v>37575593.079999998</v>
      </c>
      <c r="G76" s="5">
        <v>1706080745.6099999</v>
      </c>
    </row>
    <row r="77" spans="1:7" hidden="1" x14ac:dyDescent="0.25">
      <c r="A77" s="2" t="s">
        <v>633</v>
      </c>
      <c r="B77" s="6">
        <f t="shared" si="1"/>
        <v>13</v>
      </c>
      <c r="C77" s="2" t="s">
        <v>4</v>
      </c>
      <c r="D77" s="5">
        <v>1709252145.05</v>
      </c>
      <c r="E77" s="5">
        <v>34404193.640000001</v>
      </c>
      <c r="F77" s="5">
        <v>37575593.079999998</v>
      </c>
      <c r="G77" s="5">
        <v>1706080745.6099999</v>
      </c>
    </row>
    <row r="78" spans="1:7" ht="30" hidden="1" x14ac:dyDescent="0.25">
      <c r="A78" s="2" t="s">
        <v>632</v>
      </c>
      <c r="B78" s="6">
        <f t="shared" si="1"/>
        <v>9</v>
      </c>
      <c r="C78" s="2" t="s">
        <v>14</v>
      </c>
      <c r="D78" s="5">
        <v>13777278.939999999</v>
      </c>
      <c r="E78" s="5">
        <v>0</v>
      </c>
      <c r="F78" s="5">
        <v>0</v>
      </c>
      <c r="G78" s="5">
        <v>13777278.939999999</v>
      </c>
    </row>
    <row r="79" spans="1:7" ht="30" hidden="1" x14ac:dyDescent="0.25">
      <c r="A79" s="2" t="s">
        <v>631</v>
      </c>
      <c r="B79" s="6">
        <f t="shared" si="1"/>
        <v>13</v>
      </c>
      <c r="C79" s="2" t="s">
        <v>14</v>
      </c>
      <c r="D79" s="5">
        <v>13777278.939999999</v>
      </c>
      <c r="E79" s="5">
        <v>0</v>
      </c>
      <c r="F79" s="5">
        <v>0</v>
      </c>
      <c r="G79" s="5">
        <v>13777278.939999999</v>
      </c>
    </row>
    <row r="80" spans="1:7" x14ac:dyDescent="0.25">
      <c r="A80" s="2" t="s">
        <v>630</v>
      </c>
      <c r="B80" s="6">
        <f t="shared" si="1"/>
        <v>6</v>
      </c>
      <c r="C80" s="2" t="s">
        <v>629</v>
      </c>
      <c r="D80" s="5">
        <v>7417047246.3699999</v>
      </c>
      <c r="E80" s="5">
        <v>873512805.12</v>
      </c>
      <c r="F80" s="5">
        <v>781924683.54999995</v>
      </c>
      <c r="G80" s="5">
        <v>7508635367.9399996</v>
      </c>
    </row>
    <row r="81" spans="1:7" hidden="1" x14ac:dyDescent="0.25">
      <c r="A81" s="2" t="s">
        <v>628</v>
      </c>
      <c r="B81" s="6">
        <f t="shared" si="1"/>
        <v>9</v>
      </c>
      <c r="C81" s="2" t="s">
        <v>5</v>
      </c>
      <c r="D81" s="5">
        <v>4378970824</v>
      </c>
      <c r="E81" s="5">
        <v>864584294.12</v>
      </c>
      <c r="F81" s="5">
        <v>768050814.35000002</v>
      </c>
      <c r="G81" s="5">
        <v>4475504303.7700005</v>
      </c>
    </row>
    <row r="82" spans="1:7" hidden="1" x14ac:dyDescent="0.25">
      <c r="A82" s="2" t="s">
        <v>627</v>
      </c>
      <c r="B82" s="6">
        <f t="shared" si="1"/>
        <v>13</v>
      </c>
      <c r="C82" s="2" t="s">
        <v>5</v>
      </c>
      <c r="D82" s="5">
        <v>4378970824</v>
      </c>
      <c r="E82" s="5">
        <v>864584294.12</v>
      </c>
      <c r="F82" s="5">
        <v>768050814.35000002</v>
      </c>
      <c r="G82" s="5">
        <v>4475504303.7700005</v>
      </c>
    </row>
    <row r="83" spans="1:7" hidden="1" x14ac:dyDescent="0.25">
      <c r="A83" s="2" t="s">
        <v>626</v>
      </c>
      <c r="B83" s="6">
        <f t="shared" si="1"/>
        <v>9</v>
      </c>
      <c r="C83" s="2" t="s">
        <v>6</v>
      </c>
      <c r="D83" s="5">
        <v>2879908366.6799998</v>
      </c>
      <c r="E83" s="5">
        <v>8928511</v>
      </c>
      <c r="F83" s="5">
        <v>13873869.199999999</v>
      </c>
      <c r="G83" s="5">
        <v>2874963008.48</v>
      </c>
    </row>
    <row r="84" spans="1:7" hidden="1" x14ac:dyDescent="0.25">
      <c r="A84" s="2" t="s">
        <v>625</v>
      </c>
      <c r="B84" s="6">
        <f t="shared" si="1"/>
        <v>13</v>
      </c>
      <c r="C84" s="2" t="s">
        <v>6</v>
      </c>
      <c r="D84" s="5">
        <v>2879908366.6799998</v>
      </c>
      <c r="E84" s="5">
        <v>8928511</v>
      </c>
      <c r="F84" s="5">
        <v>13873869.199999999</v>
      </c>
      <c r="G84" s="5">
        <v>2874963008.48</v>
      </c>
    </row>
    <row r="85" spans="1:7" hidden="1" x14ac:dyDescent="0.25">
      <c r="A85" s="2" t="s">
        <v>624</v>
      </c>
      <c r="B85" s="6">
        <f t="shared" si="1"/>
        <v>9</v>
      </c>
      <c r="C85" s="2" t="s">
        <v>15</v>
      </c>
      <c r="D85" s="5">
        <v>158168055.69</v>
      </c>
      <c r="E85" s="5">
        <v>0</v>
      </c>
      <c r="F85" s="5">
        <v>0</v>
      </c>
      <c r="G85" s="5">
        <v>158168055.69</v>
      </c>
    </row>
    <row r="86" spans="1:7" hidden="1" x14ac:dyDescent="0.25">
      <c r="A86" s="2" t="s">
        <v>623</v>
      </c>
      <c r="B86" s="6">
        <f t="shared" si="1"/>
        <v>13</v>
      </c>
      <c r="C86" s="2" t="s">
        <v>15</v>
      </c>
      <c r="D86" s="5">
        <v>158168055.69</v>
      </c>
      <c r="E86" s="5">
        <v>0</v>
      </c>
      <c r="F86" s="5">
        <v>0</v>
      </c>
      <c r="G86" s="5">
        <v>158168055.69</v>
      </c>
    </row>
    <row r="87" spans="1:7" ht="30" x14ac:dyDescent="0.25">
      <c r="A87" s="2" t="s">
        <v>622</v>
      </c>
      <c r="B87" s="6">
        <f t="shared" si="1"/>
        <v>6</v>
      </c>
      <c r="C87" s="2" t="s">
        <v>621</v>
      </c>
      <c r="D87" s="5">
        <v>2656205476.8699999</v>
      </c>
      <c r="E87" s="5">
        <v>0</v>
      </c>
      <c r="F87" s="5">
        <v>0</v>
      </c>
      <c r="G87" s="5">
        <v>2656205476.8699999</v>
      </c>
    </row>
    <row r="88" spans="1:7" hidden="1" x14ac:dyDescent="0.25">
      <c r="A88" s="2" t="s">
        <v>620</v>
      </c>
      <c r="B88" s="6">
        <f t="shared" si="1"/>
        <v>9</v>
      </c>
      <c r="C88" s="2" t="s">
        <v>10</v>
      </c>
      <c r="D88" s="5">
        <v>2477374617.4699998</v>
      </c>
      <c r="E88" s="5">
        <v>0</v>
      </c>
      <c r="F88" s="5">
        <v>0</v>
      </c>
      <c r="G88" s="5">
        <v>2477374617.4699998</v>
      </c>
    </row>
    <row r="89" spans="1:7" hidden="1" x14ac:dyDescent="0.25">
      <c r="A89" s="2" t="s">
        <v>619</v>
      </c>
      <c r="B89" s="6">
        <f t="shared" si="1"/>
        <v>13</v>
      </c>
      <c r="C89" s="2" t="s">
        <v>10</v>
      </c>
      <c r="D89" s="5">
        <v>2477374617.4699998</v>
      </c>
      <c r="E89" s="5">
        <v>0</v>
      </c>
      <c r="F89" s="5">
        <v>0</v>
      </c>
      <c r="G89" s="5">
        <v>2477374617.4699998</v>
      </c>
    </row>
    <row r="90" spans="1:7" hidden="1" x14ac:dyDescent="0.25">
      <c r="A90" s="2" t="s">
        <v>618</v>
      </c>
      <c r="B90" s="6">
        <f t="shared" si="1"/>
        <v>9</v>
      </c>
      <c r="C90" s="2" t="s">
        <v>16</v>
      </c>
      <c r="D90" s="5">
        <v>178830859.40000001</v>
      </c>
      <c r="E90" s="5">
        <v>0</v>
      </c>
      <c r="F90" s="5">
        <v>0</v>
      </c>
      <c r="G90" s="5">
        <v>178830859.40000001</v>
      </c>
    </row>
    <row r="91" spans="1:7" hidden="1" x14ac:dyDescent="0.25">
      <c r="A91" s="2" t="s">
        <v>617</v>
      </c>
      <c r="B91" s="6">
        <f t="shared" si="1"/>
        <v>13</v>
      </c>
      <c r="C91" s="2" t="s">
        <v>16</v>
      </c>
      <c r="D91" s="5">
        <v>178830859.40000001</v>
      </c>
      <c r="E91" s="5">
        <v>0</v>
      </c>
      <c r="F91" s="5">
        <v>0</v>
      </c>
      <c r="G91" s="5">
        <v>178830859.40000001</v>
      </c>
    </row>
    <row r="92" spans="1:7" ht="30" x14ac:dyDescent="0.25">
      <c r="A92" s="2" t="s">
        <v>616</v>
      </c>
      <c r="B92" s="6">
        <f t="shared" si="1"/>
        <v>6</v>
      </c>
      <c r="C92" s="2" t="s">
        <v>615</v>
      </c>
      <c r="D92" s="5">
        <v>15535583.35</v>
      </c>
      <c r="E92" s="5">
        <v>0</v>
      </c>
      <c r="F92" s="5">
        <v>0</v>
      </c>
      <c r="G92" s="5">
        <v>15535583.35</v>
      </c>
    </row>
    <row r="93" spans="1:7" hidden="1" x14ac:dyDescent="0.25">
      <c r="A93" s="2" t="s">
        <v>614</v>
      </c>
      <c r="B93" s="6">
        <f t="shared" si="1"/>
        <v>9</v>
      </c>
      <c r="C93" s="2" t="s">
        <v>17</v>
      </c>
      <c r="D93" s="5">
        <v>9261958.1199999992</v>
      </c>
      <c r="E93" s="5">
        <v>0</v>
      </c>
      <c r="F93" s="5">
        <v>0</v>
      </c>
      <c r="G93" s="5">
        <v>9261958.1199999992</v>
      </c>
    </row>
    <row r="94" spans="1:7" hidden="1" x14ac:dyDescent="0.25">
      <c r="A94" s="2" t="s">
        <v>613</v>
      </c>
      <c r="B94" s="6">
        <f t="shared" si="1"/>
        <v>13</v>
      </c>
      <c r="C94" s="2" t="s">
        <v>17</v>
      </c>
      <c r="D94" s="5">
        <v>9261958.1199999992</v>
      </c>
      <c r="E94" s="5">
        <v>0</v>
      </c>
      <c r="F94" s="5">
        <v>0</v>
      </c>
      <c r="G94" s="5">
        <v>9261958.1199999992</v>
      </c>
    </row>
    <row r="95" spans="1:7" ht="30" hidden="1" x14ac:dyDescent="0.25">
      <c r="A95" s="2" t="s">
        <v>612</v>
      </c>
      <c r="B95" s="6">
        <f t="shared" si="1"/>
        <v>9</v>
      </c>
      <c r="C95" s="2" t="s">
        <v>18</v>
      </c>
      <c r="D95" s="5">
        <v>6273625.2300000004</v>
      </c>
      <c r="E95" s="5">
        <v>0</v>
      </c>
      <c r="F95" s="5">
        <v>0</v>
      </c>
      <c r="G95" s="5">
        <v>6273625.2300000004</v>
      </c>
    </row>
    <row r="96" spans="1:7" ht="30" hidden="1" x14ac:dyDescent="0.25">
      <c r="A96" s="2" t="s">
        <v>611</v>
      </c>
      <c r="B96" s="6">
        <f t="shared" si="1"/>
        <v>13</v>
      </c>
      <c r="C96" s="2" t="s">
        <v>18</v>
      </c>
      <c r="D96" s="5">
        <v>6273625.2300000004</v>
      </c>
      <c r="E96" s="5">
        <v>0</v>
      </c>
      <c r="F96" s="5">
        <v>0</v>
      </c>
      <c r="G96" s="5">
        <v>6273625.2300000004</v>
      </c>
    </row>
    <row r="97" spans="1:7" x14ac:dyDescent="0.25">
      <c r="A97" s="2" t="s">
        <v>610</v>
      </c>
      <c r="B97" s="6">
        <f t="shared" si="1"/>
        <v>6</v>
      </c>
      <c r="C97" s="2" t="s">
        <v>609</v>
      </c>
      <c r="D97" s="5">
        <v>76981559.640000001</v>
      </c>
      <c r="E97" s="5">
        <v>0</v>
      </c>
      <c r="F97" s="5">
        <v>0</v>
      </c>
      <c r="G97" s="5">
        <v>76981559.640000001</v>
      </c>
    </row>
    <row r="98" spans="1:7" hidden="1" x14ac:dyDescent="0.25">
      <c r="A98" s="2" t="s">
        <v>608</v>
      </c>
      <c r="B98" s="6">
        <f t="shared" si="1"/>
        <v>9</v>
      </c>
      <c r="C98" s="2" t="s">
        <v>19</v>
      </c>
      <c r="D98" s="5">
        <v>76981559.640000001</v>
      </c>
      <c r="E98" s="5">
        <v>0</v>
      </c>
      <c r="F98" s="5">
        <v>0</v>
      </c>
      <c r="G98" s="5">
        <v>76981559.640000001</v>
      </c>
    </row>
    <row r="99" spans="1:7" hidden="1" x14ac:dyDescent="0.25">
      <c r="A99" s="2" t="s">
        <v>607</v>
      </c>
      <c r="B99" s="6">
        <f t="shared" si="1"/>
        <v>13</v>
      </c>
      <c r="C99" s="2" t="s">
        <v>19</v>
      </c>
      <c r="D99" s="5">
        <v>76981559.640000001</v>
      </c>
      <c r="E99" s="5">
        <v>0</v>
      </c>
      <c r="F99" s="5">
        <v>0</v>
      </c>
      <c r="G99" s="5">
        <v>76981559.640000001</v>
      </c>
    </row>
    <row r="100" spans="1:7" ht="30" x14ac:dyDescent="0.25">
      <c r="A100" s="2" t="s">
        <v>606</v>
      </c>
      <c r="B100" s="6">
        <f t="shared" si="1"/>
        <v>6</v>
      </c>
      <c r="C100" s="2" t="s">
        <v>605</v>
      </c>
      <c r="D100" s="5">
        <v>-7118744313.3400002</v>
      </c>
      <c r="E100" s="5">
        <v>102183123.03</v>
      </c>
      <c r="F100" s="5">
        <v>364136731.43000001</v>
      </c>
      <c r="G100" s="5">
        <v>-7380697921.7399998</v>
      </c>
    </row>
    <row r="101" spans="1:7" hidden="1" x14ac:dyDescent="0.25">
      <c r="A101" s="2" t="s">
        <v>604</v>
      </c>
      <c r="B101" s="6">
        <f t="shared" si="1"/>
        <v>9</v>
      </c>
      <c r="C101" s="2" t="s">
        <v>252</v>
      </c>
      <c r="D101" s="5">
        <v>-4814043513.8800001</v>
      </c>
      <c r="E101" s="5">
        <v>0</v>
      </c>
      <c r="F101" s="5">
        <v>134079683.37</v>
      </c>
      <c r="G101" s="5">
        <v>-4948123197.25</v>
      </c>
    </row>
    <row r="102" spans="1:7" hidden="1" x14ac:dyDescent="0.25">
      <c r="A102" s="2" t="s">
        <v>603</v>
      </c>
      <c r="B102" s="6">
        <f t="shared" si="1"/>
        <v>13</v>
      </c>
      <c r="C102" s="2" t="s">
        <v>11</v>
      </c>
      <c r="D102" s="5">
        <v>-4814043513.8800001</v>
      </c>
      <c r="E102" s="5">
        <v>0</v>
      </c>
      <c r="F102" s="5">
        <v>134079683.37</v>
      </c>
      <c r="G102" s="5">
        <v>-4948123197.25</v>
      </c>
    </row>
    <row r="103" spans="1:7" hidden="1" x14ac:dyDescent="0.25">
      <c r="A103" s="2" t="s">
        <v>602</v>
      </c>
      <c r="B103" s="6">
        <f t="shared" si="1"/>
        <v>9</v>
      </c>
      <c r="C103" s="2" t="s">
        <v>75</v>
      </c>
      <c r="D103" s="5">
        <v>-86539043.579999998</v>
      </c>
      <c r="E103" s="5">
        <v>0</v>
      </c>
      <c r="F103" s="5">
        <v>3645859.02</v>
      </c>
      <c r="G103" s="5">
        <v>-90184902.599999994</v>
      </c>
    </row>
    <row r="104" spans="1:7" hidden="1" x14ac:dyDescent="0.25">
      <c r="A104" s="2" t="s">
        <v>601</v>
      </c>
      <c r="B104" s="6">
        <f t="shared" si="1"/>
        <v>13</v>
      </c>
      <c r="C104" s="2" t="s">
        <v>7</v>
      </c>
      <c r="D104" s="5">
        <v>-86539043.579999998</v>
      </c>
      <c r="E104" s="5">
        <v>0</v>
      </c>
      <c r="F104" s="5">
        <v>3645859.02</v>
      </c>
      <c r="G104" s="5">
        <v>-90184902.599999994</v>
      </c>
    </row>
    <row r="105" spans="1:7" hidden="1" x14ac:dyDescent="0.25">
      <c r="A105" s="2" t="s">
        <v>600</v>
      </c>
      <c r="B105" s="6">
        <f t="shared" si="1"/>
        <v>9</v>
      </c>
      <c r="C105" s="2" t="s">
        <v>247</v>
      </c>
      <c r="D105" s="5">
        <v>-1500962.99</v>
      </c>
      <c r="E105" s="5">
        <v>0</v>
      </c>
      <c r="F105" s="5">
        <v>62540.12</v>
      </c>
      <c r="G105" s="5">
        <v>-1563503.11</v>
      </c>
    </row>
    <row r="106" spans="1:7" hidden="1" x14ac:dyDescent="0.25">
      <c r="A106" s="2" t="s">
        <v>599</v>
      </c>
      <c r="B106" s="6">
        <f t="shared" si="1"/>
        <v>13</v>
      </c>
      <c r="C106" s="2" t="s">
        <v>12</v>
      </c>
      <c r="D106" s="5">
        <v>-1500962.99</v>
      </c>
      <c r="E106" s="5">
        <v>0</v>
      </c>
      <c r="F106" s="5">
        <v>62540.12</v>
      </c>
      <c r="G106" s="5">
        <v>-1563503.11</v>
      </c>
    </row>
    <row r="107" spans="1:7" hidden="1" x14ac:dyDescent="0.25">
      <c r="A107" s="2" t="s">
        <v>598</v>
      </c>
      <c r="B107" s="6">
        <f t="shared" si="1"/>
        <v>9</v>
      </c>
      <c r="C107" s="2" t="s">
        <v>74</v>
      </c>
      <c r="D107" s="5">
        <v>-445438579.29000002</v>
      </c>
      <c r="E107" s="5">
        <v>0</v>
      </c>
      <c r="F107" s="5">
        <v>20157810.399999999</v>
      </c>
      <c r="G107" s="5">
        <v>-465596389.69</v>
      </c>
    </row>
    <row r="108" spans="1:7" hidden="1" x14ac:dyDescent="0.25">
      <c r="A108" s="2" t="s">
        <v>597</v>
      </c>
      <c r="B108" s="6">
        <f t="shared" si="1"/>
        <v>13</v>
      </c>
      <c r="C108" s="2" t="s">
        <v>8</v>
      </c>
      <c r="D108" s="5">
        <v>-36942620.299999997</v>
      </c>
      <c r="E108" s="5">
        <v>0</v>
      </c>
      <c r="F108" s="5">
        <v>1437856.25</v>
      </c>
      <c r="G108" s="5">
        <v>-38380476.549999997</v>
      </c>
    </row>
    <row r="109" spans="1:7" hidden="1" x14ac:dyDescent="0.25">
      <c r="A109" s="2" t="s">
        <v>596</v>
      </c>
      <c r="B109" s="6">
        <f t="shared" si="1"/>
        <v>13</v>
      </c>
      <c r="C109" s="2" t="s">
        <v>9</v>
      </c>
      <c r="D109" s="5">
        <v>-408495958.99000001</v>
      </c>
      <c r="E109" s="5">
        <v>0</v>
      </c>
      <c r="F109" s="5">
        <v>18719954.149999999</v>
      </c>
      <c r="G109" s="5">
        <v>-427215913.13999999</v>
      </c>
    </row>
    <row r="110" spans="1:7" hidden="1" x14ac:dyDescent="0.25">
      <c r="A110" s="2" t="s">
        <v>595</v>
      </c>
      <c r="B110" s="6">
        <f t="shared" si="1"/>
        <v>9</v>
      </c>
      <c r="C110" s="2" t="s">
        <v>241</v>
      </c>
      <c r="D110" s="5">
        <v>-3313083.61</v>
      </c>
      <c r="E110" s="5">
        <v>7953.9</v>
      </c>
      <c r="F110" s="5">
        <v>5010020.4800000004</v>
      </c>
      <c r="G110" s="5">
        <v>-8315150.1900000004</v>
      </c>
    </row>
    <row r="111" spans="1:7" hidden="1" x14ac:dyDescent="0.25">
      <c r="A111" s="2" t="s">
        <v>594</v>
      </c>
      <c r="B111" s="6">
        <f t="shared" si="1"/>
        <v>13</v>
      </c>
      <c r="C111" s="2" t="s">
        <v>13</v>
      </c>
      <c r="D111" s="5">
        <v>-3313083.61</v>
      </c>
      <c r="E111" s="5">
        <v>7953.9</v>
      </c>
      <c r="F111" s="5">
        <v>5010020.4800000004</v>
      </c>
      <c r="G111" s="5">
        <v>-8315150.1900000004</v>
      </c>
    </row>
    <row r="112" spans="1:7" hidden="1" x14ac:dyDescent="0.25">
      <c r="A112" s="2" t="s">
        <v>593</v>
      </c>
      <c r="B112" s="6">
        <f t="shared" si="1"/>
        <v>9</v>
      </c>
      <c r="C112" s="2" t="s">
        <v>69</v>
      </c>
      <c r="D112" s="5">
        <v>-467157221.56999999</v>
      </c>
      <c r="E112" s="5">
        <v>0</v>
      </c>
      <c r="F112" s="5">
        <v>20393421.899999999</v>
      </c>
      <c r="G112" s="5">
        <v>-487550643.47000003</v>
      </c>
    </row>
    <row r="113" spans="1:7" hidden="1" x14ac:dyDescent="0.25">
      <c r="A113" s="2" t="s">
        <v>592</v>
      </c>
      <c r="B113" s="6">
        <f t="shared" si="1"/>
        <v>13</v>
      </c>
      <c r="C113" s="2" t="s">
        <v>3</v>
      </c>
      <c r="D113" s="5">
        <v>-307249248.50999999</v>
      </c>
      <c r="E113" s="5">
        <v>0</v>
      </c>
      <c r="F113" s="5">
        <v>13060452.48</v>
      </c>
      <c r="G113" s="5">
        <v>-320309700.99000001</v>
      </c>
    </row>
    <row r="114" spans="1:7" hidden="1" x14ac:dyDescent="0.25">
      <c r="A114" s="2" t="s">
        <v>591</v>
      </c>
      <c r="B114" s="6">
        <f t="shared" si="1"/>
        <v>13</v>
      </c>
      <c r="C114" s="2" t="s">
        <v>4</v>
      </c>
      <c r="D114" s="5">
        <v>-158287117.21000001</v>
      </c>
      <c r="E114" s="5">
        <v>0</v>
      </c>
      <c r="F114" s="5">
        <v>7265433.7699999996</v>
      </c>
      <c r="G114" s="5">
        <v>-165552550.97999999</v>
      </c>
    </row>
    <row r="115" spans="1:7" ht="30" hidden="1" x14ac:dyDescent="0.25">
      <c r="A115" s="2" t="s">
        <v>590</v>
      </c>
      <c r="B115" s="6">
        <f t="shared" si="1"/>
        <v>13</v>
      </c>
      <c r="C115" s="2" t="s">
        <v>14</v>
      </c>
      <c r="D115" s="5">
        <v>-1620855.85</v>
      </c>
      <c r="E115" s="5">
        <v>0</v>
      </c>
      <c r="F115" s="5">
        <v>67535.649999999994</v>
      </c>
      <c r="G115" s="5">
        <v>-1688391.5</v>
      </c>
    </row>
    <row r="116" spans="1:7" hidden="1" x14ac:dyDescent="0.25">
      <c r="A116" s="2" t="s">
        <v>589</v>
      </c>
      <c r="B116" s="6">
        <f t="shared" si="1"/>
        <v>9</v>
      </c>
      <c r="C116" s="2" t="s">
        <v>68</v>
      </c>
      <c r="D116" s="5">
        <v>-759583218</v>
      </c>
      <c r="E116" s="5">
        <v>38424561.57</v>
      </c>
      <c r="F116" s="5">
        <v>82063790.900000006</v>
      </c>
      <c r="G116" s="5">
        <v>-803222447.33000004</v>
      </c>
    </row>
    <row r="117" spans="1:7" hidden="1" x14ac:dyDescent="0.25">
      <c r="A117" s="2" t="s">
        <v>588</v>
      </c>
      <c r="B117" s="6">
        <f t="shared" si="1"/>
        <v>13</v>
      </c>
      <c r="C117" s="2" t="s">
        <v>5</v>
      </c>
      <c r="D117" s="5">
        <v>-353433164.10000002</v>
      </c>
      <c r="E117" s="5">
        <v>36673767.890000001</v>
      </c>
      <c r="F117" s="5">
        <v>53180890.619999997</v>
      </c>
      <c r="G117" s="5">
        <v>-369940286.82999998</v>
      </c>
    </row>
    <row r="118" spans="1:7" hidden="1" x14ac:dyDescent="0.25">
      <c r="A118" s="2" t="s">
        <v>587</v>
      </c>
      <c r="B118" s="6">
        <f t="shared" si="1"/>
        <v>13</v>
      </c>
      <c r="C118" s="2" t="s">
        <v>6</v>
      </c>
      <c r="D118" s="5">
        <v>-392861033.80000001</v>
      </c>
      <c r="E118" s="5">
        <v>1750793.68</v>
      </c>
      <c r="F118" s="5">
        <v>28329191.129999999</v>
      </c>
      <c r="G118" s="5">
        <v>-419439431.25</v>
      </c>
    </row>
    <row r="119" spans="1:7" hidden="1" x14ac:dyDescent="0.25">
      <c r="A119" s="2" t="s">
        <v>586</v>
      </c>
      <c r="B119" s="6">
        <f t="shared" si="1"/>
        <v>13</v>
      </c>
      <c r="C119" s="2" t="s">
        <v>15</v>
      </c>
      <c r="D119" s="5">
        <v>-13289020.1</v>
      </c>
      <c r="E119" s="5">
        <v>0</v>
      </c>
      <c r="F119" s="5">
        <v>553709.15</v>
      </c>
      <c r="G119" s="5">
        <v>-13842729.25</v>
      </c>
    </row>
    <row r="120" spans="1:7" hidden="1" x14ac:dyDescent="0.25">
      <c r="A120" s="2" t="s">
        <v>585</v>
      </c>
      <c r="B120" s="6">
        <f t="shared" si="1"/>
        <v>9</v>
      </c>
      <c r="C120" s="2" t="s">
        <v>73</v>
      </c>
      <c r="D120" s="5">
        <v>-289254464.58999997</v>
      </c>
      <c r="E120" s="5">
        <v>0</v>
      </c>
      <c r="F120" s="5">
        <v>11921516.039999999</v>
      </c>
      <c r="G120" s="5">
        <v>-301175980.63</v>
      </c>
    </row>
    <row r="121" spans="1:7" hidden="1" x14ac:dyDescent="0.25">
      <c r="A121" s="2" t="s">
        <v>584</v>
      </c>
      <c r="B121" s="6">
        <f t="shared" si="1"/>
        <v>13</v>
      </c>
      <c r="C121" s="2" t="s">
        <v>10</v>
      </c>
      <c r="D121" s="5">
        <v>-274194327.79000002</v>
      </c>
      <c r="E121" s="5">
        <v>0</v>
      </c>
      <c r="F121" s="5">
        <v>11424763.66</v>
      </c>
      <c r="G121" s="5">
        <v>-285619091.44999999</v>
      </c>
    </row>
    <row r="122" spans="1:7" hidden="1" x14ac:dyDescent="0.25">
      <c r="A122" s="2" t="s">
        <v>583</v>
      </c>
      <c r="B122" s="6">
        <f t="shared" si="1"/>
        <v>13</v>
      </c>
      <c r="C122" s="2" t="s">
        <v>16</v>
      </c>
      <c r="D122" s="5">
        <v>-15060136.800000001</v>
      </c>
      <c r="E122" s="5">
        <v>0</v>
      </c>
      <c r="F122" s="5">
        <v>496752.38</v>
      </c>
      <c r="G122" s="5">
        <v>-15556889.18</v>
      </c>
    </row>
    <row r="123" spans="1:7" hidden="1" x14ac:dyDescent="0.25">
      <c r="A123" s="2" t="s">
        <v>582</v>
      </c>
      <c r="B123" s="6">
        <f t="shared" si="1"/>
        <v>9</v>
      </c>
      <c r="C123" s="2" t="s">
        <v>227</v>
      </c>
      <c r="D123" s="5">
        <v>-1344321.43</v>
      </c>
      <c r="E123" s="5">
        <v>0</v>
      </c>
      <c r="F123" s="5">
        <v>56013.39</v>
      </c>
      <c r="G123" s="5">
        <v>-1400334.82</v>
      </c>
    </row>
    <row r="124" spans="1:7" hidden="1" x14ac:dyDescent="0.25">
      <c r="A124" s="2" t="s">
        <v>581</v>
      </c>
      <c r="B124" s="6">
        <f t="shared" si="1"/>
        <v>13</v>
      </c>
      <c r="C124" s="2" t="s">
        <v>17</v>
      </c>
      <c r="D124" s="5">
        <v>-879608.46</v>
      </c>
      <c r="E124" s="5">
        <v>0</v>
      </c>
      <c r="F124" s="5">
        <v>36650.35</v>
      </c>
      <c r="G124" s="5">
        <v>-916258.81</v>
      </c>
    </row>
    <row r="125" spans="1:7" ht="30" hidden="1" x14ac:dyDescent="0.25">
      <c r="A125" s="2" t="s">
        <v>580</v>
      </c>
      <c r="B125" s="6">
        <f t="shared" si="1"/>
        <v>13</v>
      </c>
      <c r="C125" s="2" t="s">
        <v>18</v>
      </c>
      <c r="D125" s="5">
        <v>-464712.97</v>
      </c>
      <c r="E125" s="5">
        <v>0</v>
      </c>
      <c r="F125" s="5">
        <v>19363.04</v>
      </c>
      <c r="G125" s="5">
        <v>-484076.01</v>
      </c>
    </row>
    <row r="126" spans="1:7" hidden="1" x14ac:dyDescent="0.25">
      <c r="A126" s="2" t="s">
        <v>579</v>
      </c>
      <c r="B126" s="6">
        <f t="shared" si="1"/>
        <v>9</v>
      </c>
      <c r="C126" s="2" t="s">
        <v>223</v>
      </c>
      <c r="D126" s="5">
        <v>-3935989.84</v>
      </c>
      <c r="E126" s="5">
        <v>0</v>
      </c>
      <c r="F126" s="5">
        <v>163999.57999999999</v>
      </c>
      <c r="G126" s="5">
        <v>-4099989.42</v>
      </c>
    </row>
    <row r="127" spans="1:7" hidden="1" x14ac:dyDescent="0.25">
      <c r="A127" s="2" t="s">
        <v>578</v>
      </c>
      <c r="B127" s="6">
        <f t="shared" si="1"/>
        <v>13</v>
      </c>
      <c r="C127" s="2" t="s">
        <v>19</v>
      </c>
      <c r="D127" s="5">
        <v>-3935989.84</v>
      </c>
      <c r="E127" s="5">
        <v>0</v>
      </c>
      <c r="F127" s="5">
        <v>163999.57999999999</v>
      </c>
      <c r="G127" s="5">
        <v>-4099989.42</v>
      </c>
    </row>
    <row r="128" spans="1:7" hidden="1" x14ac:dyDescent="0.25">
      <c r="A128" s="2" t="s">
        <v>577</v>
      </c>
      <c r="B128" s="6">
        <f t="shared" si="1"/>
        <v>9</v>
      </c>
      <c r="C128" s="2" t="s">
        <v>220</v>
      </c>
      <c r="D128" s="5">
        <v>-2759515.81</v>
      </c>
      <c r="E128" s="5">
        <v>12277353.98</v>
      </c>
      <c r="F128" s="5">
        <v>28113105.02</v>
      </c>
      <c r="G128" s="5">
        <v>-18595266.850000001</v>
      </c>
    </row>
    <row r="129" spans="1:7" ht="30" hidden="1" x14ac:dyDescent="0.25">
      <c r="A129" s="2" t="s">
        <v>576</v>
      </c>
      <c r="B129" s="6">
        <f t="shared" si="1"/>
        <v>13</v>
      </c>
      <c r="C129" s="2" t="s">
        <v>20</v>
      </c>
      <c r="D129" s="5">
        <v>-26149.27</v>
      </c>
      <c r="E129" s="5">
        <v>0</v>
      </c>
      <c r="F129" s="5">
        <v>0</v>
      </c>
      <c r="G129" s="5">
        <v>-26149.27</v>
      </c>
    </row>
    <row r="130" spans="1:7" ht="30" hidden="1" x14ac:dyDescent="0.25">
      <c r="A130" s="2" t="s">
        <v>575</v>
      </c>
      <c r="B130" s="6">
        <f t="shared" si="1"/>
        <v>13</v>
      </c>
      <c r="C130" s="2" t="s">
        <v>21</v>
      </c>
      <c r="D130" s="5">
        <v>-49809.74</v>
      </c>
      <c r="E130" s="5">
        <v>0</v>
      </c>
      <c r="F130" s="5">
        <v>43208.33</v>
      </c>
      <c r="G130" s="5">
        <v>-93018.07</v>
      </c>
    </row>
    <row r="131" spans="1:7" ht="30" hidden="1" x14ac:dyDescent="0.25">
      <c r="A131" s="2" t="s">
        <v>574</v>
      </c>
      <c r="B131" s="6">
        <f t="shared" si="1"/>
        <v>13</v>
      </c>
      <c r="C131" s="2" t="s">
        <v>22</v>
      </c>
      <c r="D131" s="5">
        <v>-1926327.89</v>
      </c>
      <c r="E131" s="5">
        <v>12185738.82</v>
      </c>
      <c r="F131" s="5">
        <v>11749989.74</v>
      </c>
      <c r="G131" s="5">
        <v>-1490578.81</v>
      </c>
    </row>
    <row r="132" spans="1:7" ht="30" hidden="1" x14ac:dyDescent="0.25">
      <c r="A132" s="2" t="s">
        <v>573</v>
      </c>
      <c r="B132" s="6">
        <f t="shared" si="1"/>
        <v>13</v>
      </c>
      <c r="C132" s="2" t="s">
        <v>23</v>
      </c>
      <c r="D132" s="5">
        <v>-757228.91</v>
      </c>
      <c r="E132" s="5">
        <v>91615.16</v>
      </c>
      <c r="F132" s="5">
        <v>16319906.949999999</v>
      </c>
      <c r="G132" s="5">
        <v>-16985520.699999999</v>
      </c>
    </row>
    <row r="133" spans="1:7" hidden="1" x14ac:dyDescent="0.25">
      <c r="A133" s="2" t="s">
        <v>572</v>
      </c>
      <c r="B133" s="6">
        <f t="shared" si="1"/>
        <v>9</v>
      </c>
      <c r="C133" s="2" t="s">
        <v>216</v>
      </c>
      <c r="D133" s="5">
        <v>-243874398.75</v>
      </c>
      <c r="E133" s="5">
        <v>51473253.579999998</v>
      </c>
      <c r="F133" s="5">
        <v>58468971.210000001</v>
      </c>
      <c r="G133" s="5">
        <v>-250870116.38</v>
      </c>
    </row>
    <row r="134" spans="1:7" hidden="1" x14ac:dyDescent="0.25">
      <c r="A134" s="2" t="s">
        <v>571</v>
      </c>
      <c r="B134" s="6">
        <f t="shared" si="1"/>
        <v>13</v>
      </c>
      <c r="C134" s="2" t="s">
        <v>24</v>
      </c>
      <c r="D134" s="5">
        <v>-332620.76</v>
      </c>
      <c r="E134" s="5">
        <v>0</v>
      </c>
      <c r="F134" s="5">
        <v>13859.2</v>
      </c>
      <c r="G134" s="5">
        <v>-346479.96</v>
      </c>
    </row>
    <row r="135" spans="1:7" hidden="1" x14ac:dyDescent="0.25">
      <c r="A135" s="2" t="s">
        <v>570</v>
      </c>
      <c r="B135" s="6">
        <f t="shared" si="1"/>
        <v>13</v>
      </c>
      <c r="C135" s="2" t="s">
        <v>25</v>
      </c>
      <c r="D135" s="5">
        <v>-836041.95</v>
      </c>
      <c r="E135" s="5">
        <v>144710.25</v>
      </c>
      <c r="F135" s="5">
        <v>15000</v>
      </c>
      <c r="G135" s="5">
        <v>-706331.7</v>
      </c>
    </row>
    <row r="136" spans="1:7" ht="30" hidden="1" x14ac:dyDescent="0.25">
      <c r="A136" s="2" t="s">
        <v>569</v>
      </c>
      <c r="B136" s="6">
        <f t="shared" si="1"/>
        <v>13</v>
      </c>
      <c r="C136" s="2" t="s">
        <v>26</v>
      </c>
      <c r="D136" s="5">
        <v>-13654474.41</v>
      </c>
      <c r="E136" s="5">
        <v>142160.57999999999</v>
      </c>
      <c r="F136" s="5">
        <v>551906.81000000006</v>
      </c>
      <c r="G136" s="5">
        <v>-14064220.640000001</v>
      </c>
    </row>
    <row r="137" spans="1:7" ht="30" hidden="1" x14ac:dyDescent="0.25">
      <c r="A137" s="2" t="s">
        <v>568</v>
      </c>
      <c r="B137" s="6">
        <f t="shared" si="1"/>
        <v>13</v>
      </c>
      <c r="C137" s="2" t="s">
        <v>20</v>
      </c>
      <c r="D137" s="5">
        <v>-5100769.51</v>
      </c>
      <c r="E137" s="5">
        <v>0</v>
      </c>
      <c r="F137" s="5">
        <v>74834.61</v>
      </c>
      <c r="G137" s="5">
        <v>-5175604.12</v>
      </c>
    </row>
    <row r="138" spans="1:7" ht="30" hidden="1" x14ac:dyDescent="0.25">
      <c r="A138" s="2" t="s">
        <v>567</v>
      </c>
      <c r="B138" s="6">
        <f t="shared" ref="B138:B201" si="2">LEN(A138)</f>
        <v>13</v>
      </c>
      <c r="C138" s="2" t="s">
        <v>21</v>
      </c>
      <c r="D138" s="5">
        <v>-9741776.1500000004</v>
      </c>
      <c r="E138" s="5">
        <v>3344971.02</v>
      </c>
      <c r="F138" s="5">
        <v>180719.38</v>
      </c>
      <c r="G138" s="5">
        <v>-6577524.5099999998</v>
      </c>
    </row>
    <row r="139" spans="1:7" ht="30" hidden="1" x14ac:dyDescent="0.25">
      <c r="A139" s="2" t="s">
        <v>566</v>
      </c>
      <c r="B139" s="6">
        <f t="shared" si="2"/>
        <v>13</v>
      </c>
      <c r="C139" s="2" t="s">
        <v>22</v>
      </c>
      <c r="D139" s="5">
        <v>-33714232.43</v>
      </c>
      <c r="E139" s="5">
        <v>44446571.170000002</v>
      </c>
      <c r="F139" s="5">
        <v>48686272.259999998</v>
      </c>
      <c r="G139" s="5">
        <v>-37953933.520000003</v>
      </c>
    </row>
    <row r="140" spans="1:7" ht="30" hidden="1" x14ac:dyDescent="0.25">
      <c r="A140" s="2" t="s">
        <v>565</v>
      </c>
      <c r="B140" s="6">
        <f t="shared" si="2"/>
        <v>13</v>
      </c>
      <c r="C140" s="2" t="s">
        <v>23</v>
      </c>
      <c r="D140" s="5">
        <v>-12219721.57</v>
      </c>
      <c r="E140" s="5">
        <v>3394840.56</v>
      </c>
      <c r="F140" s="5">
        <v>1948643.42</v>
      </c>
      <c r="G140" s="5">
        <v>-10773524.43</v>
      </c>
    </row>
    <row r="141" spans="1:7" ht="30" hidden="1" x14ac:dyDescent="0.25">
      <c r="A141" s="2" t="s">
        <v>564</v>
      </c>
      <c r="B141" s="6">
        <f t="shared" si="2"/>
        <v>13</v>
      </c>
      <c r="C141" s="2" t="s">
        <v>27</v>
      </c>
      <c r="D141" s="5">
        <v>-168274761.97</v>
      </c>
      <c r="E141" s="5">
        <v>0</v>
      </c>
      <c r="F141" s="5">
        <v>6997735.5300000003</v>
      </c>
      <c r="G141" s="5">
        <v>-175272497.5</v>
      </c>
    </row>
    <row r="142" spans="1:7" hidden="1" x14ac:dyDescent="0.25">
      <c r="A142" s="2" t="s">
        <v>563</v>
      </c>
      <c r="B142" s="6">
        <f t="shared" si="2"/>
        <v>3</v>
      </c>
      <c r="C142" s="2" t="s">
        <v>562</v>
      </c>
      <c r="D142" s="5">
        <v>7284553324.9899998</v>
      </c>
      <c r="E142" s="5">
        <v>39482528.810000002</v>
      </c>
      <c r="F142" s="5">
        <v>78965057.620000005</v>
      </c>
      <c r="G142" s="5">
        <v>7245070796.1800003</v>
      </c>
    </row>
    <row r="143" spans="1:7" x14ac:dyDescent="0.25">
      <c r="A143" s="2" t="s">
        <v>561</v>
      </c>
      <c r="B143" s="6">
        <f t="shared" si="2"/>
        <v>6</v>
      </c>
      <c r="C143" s="2" t="s">
        <v>560</v>
      </c>
      <c r="D143" s="5">
        <v>7412871543.6700001</v>
      </c>
      <c r="E143" s="5">
        <v>0</v>
      </c>
      <c r="F143" s="5">
        <v>0</v>
      </c>
      <c r="G143" s="5">
        <v>7412871543.6700001</v>
      </c>
    </row>
    <row r="144" spans="1:7" hidden="1" x14ac:dyDescent="0.25">
      <c r="A144" s="2" t="s">
        <v>559</v>
      </c>
      <c r="B144" s="6">
        <f t="shared" si="2"/>
        <v>9</v>
      </c>
      <c r="C144" s="2" t="s">
        <v>28</v>
      </c>
      <c r="D144" s="5">
        <v>7412871543.6700001</v>
      </c>
      <c r="E144" s="5">
        <v>0</v>
      </c>
      <c r="F144" s="5">
        <v>0</v>
      </c>
      <c r="G144" s="5">
        <v>7412871543.6700001</v>
      </c>
    </row>
    <row r="145" spans="1:7" hidden="1" x14ac:dyDescent="0.25">
      <c r="A145" s="2" t="s">
        <v>558</v>
      </c>
      <c r="B145" s="6">
        <f t="shared" si="2"/>
        <v>13</v>
      </c>
      <c r="C145" s="2" t="s">
        <v>28</v>
      </c>
      <c r="D145" s="5">
        <v>7412871543.6700001</v>
      </c>
      <c r="E145" s="5">
        <v>0</v>
      </c>
      <c r="F145" s="5">
        <v>0</v>
      </c>
      <c r="G145" s="5">
        <v>7412871543.6700001</v>
      </c>
    </row>
    <row r="146" spans="1:7" ht="30" x14ac:dyDescent="0.25">
      <c r="A146" s="2" t="s">
        <v>557</v>
      </c>
      <c r="B146" s="6">
        <f t="shared" si="2"/>
        <v>6</v>
      </c>
      <c r="C146" s="2" t="s">
        <v>556</v>
      </c>
      <c r="D146" s="5">
        <v>-128318218.68000001</v>
      </c>
      <c r="E146" s="5">
        <v>39482528.810000002</v>
      </c>
      <c r="F146" s="5">
        <v>78965057.620000005</v>
      </c>
      <c r="G146" s="5">
        <v>-167800747.49000001</v>
      </c>
    </row>
    <row r="147" spans="1:7" hidden="1" x14ac:dyDescent="0.25">
      <c r="A147" s="2" t="s">
        <v>555</v>
      </c>
      <c r="B147" s="6">
        <f t="shared" si="2"/>
        <v>9</v>
      </c>
      <c r="C147" s="2" t="s">
        <v>28</v>
      </c>
      <c r="D147" s="5">
        <v>-128318218.68000001</v>
      </c>
      <c r="E147" s="5">
        <v>39482528.810000002</v>
      </c>
      <c r="F147" s="5">
        <v>78965057.620000005</v>
      </c>
      <c r="G147" s="5">
        <v>-167800747.49000001</v>
      </c>
    </row>
    <row r="148" spans="1:7" hidden="1" x14ac:dyDescent="0.25">
      <c r="A148" s="2" t="s">
        <v>554</v>
      </c>
      <c r="B148" s="6">
        <f t="shared" si="2"/>
        <v>13</v>
      </c>
      <c r="C148" s="2" t="s">
        <v>28</v>
      </c>
      <c r="D148" s="5">
        <v>-128318218.68000001</v>
      </c>
      <c r="E148" s="5">
        <v>39482528.810000002</v>
      </c>
      <c r="F148" s="5">
        <v>78965057.620000005</v>
      </c>
      <c r="G148" s="5">
        <v>-167800747.49000001</v>
      </c>
    </row>
    <row r="149" spans="1:7" hidden="1" x14ac:dyDescent="0.25">
      <c r="A149" s="2" t="s">
        <v>553</v>
      </c>
      <c r="B149" s="6">
        <f t="shared" si="2"/>
        <v>1</v>
      </c>
      <c r="C149" s="2" t="s">
        <v>552</v>
      </c>
      <c r="D149" s="5">
        <v>39266663549.9814</v>
      </c>
      <c r="E149" s="5">
        <v>27905527309.509998</v>
      </c>
      <c r="F149" s="5">
        <v>30161802483.509998</v>
      </c>
      <c r="G149" s="5">
        <v>41522938723.9814</v>
      </c>
    </row>
    <row r="150" spans="1:7" hidden="1" x14ac:dyDescent="0.25">
      <c r="A150" s="2" t="s">
        <v>551</v>
      </c>
      <c r="B150" s="6">
        <f t="shared" si="2"/>
        <v>3</v>
      </c>
      <c r="C150" s="2" t="s">
        <v>550</v>
      </c>
      <c r="D150" s="5">
        <v>15047504811.33</v>
      </c>
      <c r="E150" s="5">
        <v>0</v>
      </c>
      <c r="F150" s="5">
        <v>0</v>
      </c>
      <c r="G150" s="5">
        <v>15047504811.33</v>
      </c>
    </row>
    <row r="151" spans="1:7" x14ac:dyDescent="0.25">
      <c r="A151" s="2" t="s">
        <v>549</v>
      </c>
      <c r="B151" s="6">
        <f t="shared" si="2"/>
        <v>6</v>
      </c>
      <c r="C151" s="2" t="s">
        <v>548</v>
      </c>
      <c r="D151" s="5">
        <v>15047504811.33</v>
      </c>
      <c r="E151" s="5">
        <v>0</v>
      </c>
      <c r="F151" s="5">
        <v>0</v>
      </c>
      <c r="G151" s="5">
        <v>15047504811.33</v>
      </c>
    </row>
    <row r="152" spans="1:7" hidden="1" x14ac:dyDescent="0.25">
      <c r="A152" s="2" t="s">
        <v>547</v>
      </c>
      <c r="B152" s="6">
        <f t="shared" si="2"/>
        <v>9</v>
      </c>
      <c r="C152" s="2" t="s">
        <v>546</v>
      </c>
      <c r="D152" s="5">
        <v>15047504811.33</v>
      </c>
      <c r="E152" s="5">
        <v>0</v>
      </c>
      <c r="F152" s="5">
        <v>0</v>
      </c>
      <c r="G152" s="5">
        <v>15047504811.33</v>
      </c>
    </row>
    <row r="153" spans="1:7" hidden="1" x14ac:dyDescent="0.25">
      <c r="A153" s="2" t="s">
        <v>545</v>
      </c>
      <c r="B153" s="6">
        <f t="shared" si="2"/>
        <v>13</v>
      </c>
      <c r="C153" s="2" t="s">
        <v>56</v>
      </c>
      <c r="D153" s="5">
        <v>15047504811.33</v>
      </c>
      <c r="E153" s="5">
        <v>0</v>
      </c>
      <c r="F153" s="5">
        <v>0</v>
      </c>
      <c r="G153" s="5">
        <v>15047504811.33</v>
      </c>
    </row>
    <row r="154" spans="1:7" hidden="1" x14ac:dyDescent="0.25">
      <c r="A154" s="2" t="s">
        <v>544</v>
      </c>
      <c r="B154" s="6">
        <f t="shared" si="2"/>
        <v>3</v>
      </c>
      <c r="C154" s="2" t="s">
        <v>543</v>
      </c>
      <c r="D154" s="5">
        <v>1269920300.6614799</v>
      </c>
      <c r="E154" s="5">
        <v>17103407489.51</v>
      </c>
      <c r="F154" s="5">
        <v>16916182637.51</v>
      </c>
      <c r="G154" s="5">
        <v>1082695448.6614799</v>
      </c>
    </row>
    <row r="155" spans="1:7" ht="30" x14ac:dyDescent="0.25">
      <c r="A155" s="2" t="s">
        <v>542</v>
      </c>
      <c r="B155" s="6">
        <f t="shared" si="2"/>
        <v>6</v>
      </c>
      <c r="C155" s="2" t="s">
        <v>541</v>
      </c>
      <c r="D155" s="5">
        <v>68198463.930000007</v>
      </c>
      <c r="E155" s="5">
        <v>5332189471</v>
      </c>
      <c r="F155" s="5">
        <v>5327189471</v>
      </c>
      <c r="G155" s="5">
        <v>63198463.93</v>
      </c>
    </row>
    <row r="156" spans="1:7" hidden="1" x14ac:dyDescent="0.25">
      <c r="A156" s="2" t="s">
        <v>540</v>
      </c>
      <c r="B156" s="6">
        <f t="shared" si="2"/>
        <v>9</v>
      </c>
      <c r="C156" s="2" t="s">
        <v>539</v>
      </c>
      <c r="D156" s="5">
        <v>68198463.930000007</v>
      </c>
      <c r="E156" s="5">
        <v>5332189471</v>
      </c>
      <c r="F156" s="5">
        <v>5327189471</v>
      </c>
      <c r="G156" s="5">
        <v>63198463.93</v>
      </c>
    </row>
    <row r="157" spans="1:7" hidden="1" x14ac:dyDescent="0.25">
      <c r="A157" s="2" t="s">
        <v>538</v>
      </c>
      <c r="B157" s="6">
        <f t="shared" si="2"/>
        <v>13</v>
      </c>
      <c r="C157" s="2" t="s">
        <v>55</v>
      </c>
      <c r="D157" s="5">
        <v>68198463.930000007</v>
      </c>
      <c r="E157" s="5">
        <v>5332189471</v>
      </c>
      <c r="F157" s="5">
        <v>5327189471</v>
      </c>
      <c r="G157" s="5">
        <v>63198463.93</v>
      </c>
    </row>
    <row r="158" spans="1:7" x14ac:dyDescent="0.25">
      <c r="A158" s="2" t="s">
        <v>537</v>
      </c>
      <c r="B158" s="6">
        <f t="shared" si="2"/>
        <v>6</v>
      </c>
      <c r="C158" s="2" t="s">
        <v>536</v>
      </c>
      <c r="D158" s="5">
        <v>1.4829999999999999E-3</v>
      </c>
      <c r="E158" s="5">
        <v>0</v>
      </c>
      <c r="F158" s="5">
        <v>0</v>
      </c>
      <c r="G158" s="5">
        <v>1.4829999999999999E-3</v>
      </c>
    </row>
    <row r="159" spans="1:7" hidden="1" x14ac:dyDescent="0.25">
      <c r="A159" s="2" t="s">
        <v>535</v>
      </c>
      <c r="B159" s="6">
        <f t="shared" si="2"/>
        <v>9</v>
      </c>
      <c r="C159" s="2" t="s">
        <v>54</v>
      </c>
      <c r="D159" s="5">
        <v>1.4829999999999999E-3</v>
      </c>
      <c r="E159" s="5">
        <v>0</v>
      </c>
      <c r="F159" s="5">
        <v>0</v>
      </c>
      <c r="G159" s="5">
        <v>1.4829999999999999E-3</v>
      </c>
    </row>
    <row r="160" spans="1:7" hidden="1" x14ac:dyDescent="0.25">
      <c r="A160" s="2" t="s">
        <v>534</v>
      </c>
      <c r="B160" s="6">
        <f t="shared" si="2"/>
        <v>13</v>
      </c>
      <c r="C160" s="2" t="s">
        <v>54</v>
      </c>
      <c r="D160" s="5">
        <v>1.4829999999999999E-3</v>
      </c>
      <c r="E160" s="5">
        <v>0</v>
      </c>
      <c r="F160" s="5">
        <v>0</v>
      </c>
      <c r="G160" s="5">
        <v>1.4829999999999999E-3</v>
      </c>
    </row>
    <row r="161" spans="1:7" x14ac:dyDescent="0.25">
      <c r="A161" s="2" t="s">
        <v>533</v>
      </c>
      <c r="B161" s="6">
        <f t="shared" si="2"/>
        <v>6</v>
      </c>
      <c r="C161" s="2" t="s">
        <v>532</v>
      </c>
      <c r="D161" s="5">
        <v>224428774.72999999</v>
      </c>
      <c r="E161" s="5">
        <v>220925391</v>
      </c>
      <c r="F161" s="5">
        <v>6999763</v>
      </c>
      <c r="G161" s="5">
        <v>10503146.73</v>
      </c>
    </row>
    <row r="162" spans="1:7" hidden="1" x14ac:dyDescent="0.25">
      <c r="A162" s="2" t="s">
        <v>531</v>
      </c>
      <c r="B162" s="6">
        <f t="shared" si="2"/>
        <v>9</v>
      </c>
      <c r="C162" s="2" t="s">
        <v>529</v>
      </c>
      <c r="D162" s="5">
        <v>223773473.72999999</v>
      </c>
      <c r="E162" s="5">
        <v>218925391</v>
      </c>
      <c r="F162" s="5">
        <v>4999763</v>
      </c>
      <c r="G162" s="5">
        <v>9847845.7300000004</v>
      </c>
    </row>
    <row r="163" spans="1:7" hidden="1" x14ac:dyDescent="0.25">
      <c r="A163" s="2" t="s">
        <v>530</v>
      </c>
      <c r="B163" s="6">
        <f t="shared" si="2"/>
        <v>13</v>
      </c>
      <c r="C163" s="2" t="s">
        <v>529</v>
      </c>
      <c r="D163" s="5">
        <v>223773473.72999999</v>
      </c>
      <c r="E163" s="5">
        <v>218925391</v>
      </c>
      <c r="F163" s="5">
        <v>4999763</v>
      </c>
      <c r="G163" s="5">
        <v>9847845.7300000004</v>
      </c>
    </row>
    <row r="164" spans="1:7" hidden="1" x14ac:dyDescent="0.25">
      <c r="A164" s="2" t="s">
        <v>528</v>
      </c>
      <c r="B164" s="6">
        <f t="shared" si="2"/>
        <v>9</v>
      </c>
      <c r="C164" s="2" t="s">
        <v>527</v>
      </c>
      <c r="D164" s="5">
        <v>655301</v>
      </c>
      <c r="E164" s="5">
        <v>0</v>
      </c>
      <c r="F164" s="5">
        <v>0</v>
      </c>
      <c r="G164" s="5">
        <v>655301</v>
      </c>
    </row>
    <row r="165" spans="1:7" ht="30" hidden="1" x14ac:dyDescent="0.25">
      <c r="A165" s="2" t="s">
        <v>526</v>
      </c>
      <c r="B165" s="6">
        <f t="shared" si="2"/>
        <v>13</v>
      </c>
      <c r="C165" s="2" t="s">
        <v>53</v>
      </c>
      <c r="D165" s="5">
        <v>655301</v>
      </c>
      <c r="E165" s="5">
        <v>0</v>
      </c>
      <c r="F165" s="5">
        <v>0</v>
      </c>
      <c r="G165" s="5">
        <v>655301</v>
      </c>
    </row>
    <row r="166" spans="1:7" hidden="1" x14ac:dyDescent="0.25">
      <c r="A166" s="2" t="s">
        <v>525</v>
      </c>
      <c r="B166" s="6">
        <f t="shared" si="2"/>
        <v>9</v>
      </c>
      <c r="C166" s="2" t="s">
        <v>524</v>
      </c>
      <c r="D166" s="5">
        <v>0</v>
      </c>
      <c r="E166" s="5">
        <v>2000000</v>
      </c>
      <c r="F166" s="5">
        <v>2000000</v>
      </c>
      <c r="G166" s="5">
        <v>0</v>
      </c>
    </row>
    <row r="167" spans="1:7" hidden="1" x14ac:dyDescent="0.25">
      <c r="A167" s="2" t="s">
        <v>523</v>
      </c>
      <c r="B167" s="6">
        <f t="shared" si="2"/>
        <v>13</v>
      </c>
      <c r="C167" s="2" t="s">
        <v>522</v>
      </c>
      <c r="D167" s="5">
        <v>0</v>
      </c>
      <c r="E167" s="5">
        <v>2000000</v>
      </c>
      <c r="F167" s="5">
        <v>2000000</v>
      </c>
      <c r="G167" s="5">
        <v>0</v>
      </c>
    </row>
    <row r="168" spans="1:7" x14ac:dyDescent="0.25">
      <c r="A168" s="2" t="s">
        <v>521</v>
      </c>
      <c r="B168" s="6">
        <f t="shared" si="2"/>
        <v>6</v>
      </c>
      <c r="C168" s="2" t="s">
        <v>520</v>
      </c>
      <c r="D168" s="5">
        <v>7681858</v>
      </c>
      <c r="E168" s="5">
        <v>2259983236</v>
      </c>
      <c r="F168" s="5">
        <v>2261815359</v>
      </c>
      <c r="G168" s="5">
        <v>9513981</v>
      </c>
    </row>
    <row r="169" spans="1:7" hidden="1" x14ac:dyDescent="0.25">
      <c r="A169" s="2" t="s">
        <v>519</v>
      </c>
      <c r="B169" s="6">
        <f t="shared" si="2"/>
        <v>9</v>
      </c>
      <c r="C169" s="2" t="s">
        <v>52</v>
      </c>
      <c r="D169" s="5">
        <v>6373493</v>
      </c>
      <c r="E169" s="5">
        <v>659719551</v>
      </c>
      <c r="F169" s="5">
        <v>660460408</v>
      </c>
      <c r="G169" s="5">
        <v>7114350</v>
      </c>
    </row>
    <row r="170" spans="1:7" hidden="1" x14ac:dyDescent="0.25">
      <c r="A170" s="2" t="s">
        <v>518</v>
      </c>
      <c r="B170" s="6">
        <f t="shared" si="2"/>
        <v>13</v>
      </c>
      <c r="C170" s="2" t="s">
        <v>52</v>
      </c>
      <c r="D170" s="5">
        <v>6373493</v>
      </c>
      <c r="E170" s="5">
        <v>659719551</v>
      </c>
      <c r="F170" s="5">
        <v>660460408</v>
      </c>
      <c r="G170" s="5">
        <v>7114350</v>
      </c>
    </row>
    <row r="171" spans="1:7" hidden="1" x14ac:dyDescent="0.25">
      <c r="A171" s="2" t="s">
        <v>517</v>
      </c>
      <c r="B171" s="6">
        <f t="shared" si="2"/>
        <v>9</v>
      </c>
      <c r="C171" s="2" t="s">
        <v>51</v>
      </c>
      <c r="D171" s="5">
        <v>1308365</v>
      </c>
      <c r="E171" s="5">
        <v>350906284</v>
      </c>
      <c r="F171" s="5">
        <v>351375050</v>
      </c>
      <c r="G171" s="5">
        <v>1777131</v>
      </c>
    </row>
    <row r="172" spans="1:7" hidden="1" x14ac:dyDescent="0.25">
      <c r="A172" s="2" t="s">
        <v>516</v>
      </c>
      <c r="B172" s="6">
        <f t="shared" si="2"/>
        <v>13</v>
      </c>
      <c r="C172" s="2" t="s">
        <v>51</v>
      </c>
      <c r="D172" s="5">
        <v>1308365</v>
      </c>
      <c r="E172" s="5">
        <v>350906284</v>
      </c>
      <c r="F172" s="5">
        <v>351375050</v>
      </c>
      <c r="G172" s="5">
        <v>1777131</v>
      </c>
    </row>
    <row r="173" spans="1:7" hidden="1" x14ac:dyDescent="0.25">
      <c r="A173" s="2" t="s">
        <v>515</v>
      </c>
      <c r="B173" s="6">
        <f t="shared" si="2"/>
        <v>9</v>
      </c>
      <c r="C173" s="2" t="s">
        <v>513</v>
      </c>
      <c r="D173" s="5">
        <v>0</v>
      </c>
      <c r="E173" s="5">
        <v>4758222</v>
      </c>
      <c r="F173" s="5">
        <v>4758222</v>
      </c>
      <c r="G173" s="5">
        <v>0</v>
      </c>
    </row>
    <row r="174" spans="1:7" hidden="1" x14ac:dyDescent="0.25">
      <c r="A174" s="2" t="s">
        <v>514</v>
      </c>
      <c r="B174" s="6">
        <f t="shared" si="2"/>
        <v>13</v>
      </c>
      <c r="C174" s="2" t="s">
        <v>513</v>
      </c>
      <c r="D174" s="5">
        <v>0</v>
      </c>
      <c r="E174" s="5">
        <v>4758222</v>
      </c>
      <c r="F174" s="5">
        <v>4758222</v>
      </c>
      <c r="G174" s="5">
        <v>0</v>
      </c>
    </row>
    <row r="175" spans="1:7" hidden="1" x14ac:dyDescent="0.25">
      <c r="A175" s="2" t="s">
        <v>512</v>
      </c>
      <c r="B175" s="6">
        <f t="shared" si="2"/>
        <v>9</v>
      </c>
      <c r="C175" s="2" t="s">
        <v>50</v>
      </c>
      <c r="D175" s="5">
        <v>0</v>
      </c>
      <c r="E175" s="5">
        <v>865282558</v>
      </c>
      <c r="F175" s="5">
        <v>865905058</v>
      </c>
      <c r="G175" s="5">
        <v>622500</v>
      </c>
    </row>
    <row r="176" spans="1:7" hidden="1" x14ac:dyDescent="0.25">
      <c r="A176" s="2" t="s">
        <v>511</v>
      </c>
      <c r="B176" s="6">
        <f t="shared" si="2"/>
        <v>13</v>
      </c>
      <c r="C176" s="2" t="s">
        <v>50</v>
      </c>
      <c r="D176" s="5">
        <v>0</v>
      </c>
      <c r="E176" s="5">
        <v>865282558</v>
      </c>
      <c r="F176" s="5">
        <v>865905058</v>
      </c>
      <c r="G176" s="5">
        <v>622500</v>
      </c>
    </row>
    <row r="177" spans="1:7" hidden="1" x14ac:dyDescent="0.25">
      <c r="A177" s="2" t="s">
        <v>510</v>
      </c>
      <c r="B177" s="6">
        <f t="shared" si="2"/>
        <v>9</v>
      </c>
      <c r="C177" s="2" t="s">
        <v>508</v>
      </c>
      <c r="D177" s="5">
        <v>0</v>
      </c>
      <c r="E177" s="5">
        <v>26733813</v>
      </c>
      <c r="F177" s="5">
        <v>26733813</v>
      </c>
      <c r="G177" s="5">
        <v>0</v>
      </c>
    </row>
    <row r="178" spans="1:7" hidden="1" x14ac:dyDescent="0.25">
      <c r="A178" s="2" t="s">
        <v>509</v>
      </c>
      <c r="B178" s="6">
        <f t="shared" si="2"/>
        <v>13</v>
      </c>
      <c r="C178" s="2" t="s">
        <v>508</v>
      </c>
      <c r="D178" s="5">
        <v>0</v>
      </c>
      <c r="E178" s="5">
        <v>26733813</v>
      </c>
      <c r="F178" s="5">
        <v>26733813</v>
      </c>
      <c r="G178" s="5">
        <v>0</v>
      </c>
    </row>
    <row r="179" spans="1:7" hidden="1" x14ac:dyDescent="0.25">
      <c r="A179" s="2" t="s">
        <v>507</v>
      </c>
      <c r="B179" s="6">
        <f t="shared" si="2"/>
        <v>9</v>
      </c>
      <c r="C179" s="2" t="s">
        <v>505</v>
      </c>
      <c r="D179" s="5">
        <v>0</v>
      </c>
      <c r="E179" s="5">
        <v>52910591</v>
      </c>
      <c r="F179" s="5">
        <v>52910591</v>
      </c>
      <c r="G179" s="5">
        <v>0</v>
      </c>
    </row>
    <row r="180" spans="1:7" hidden="1" x14ac:dyDescent="0.25">
      <c r="A180" s="2" t="s">
        <v>506</v>
      </c>
      <c r="B180" s="6">
        <f t="shared" si="2"/>
        <v>13</v>
      </c>
      <c r="C180" s="2" t="s">
        <v>505</v>
      </c>
      <c r="D180" s="5">
        <v>0</v>
      </c>
      <c r="E180" s="5">
        <v>52910591</v>
      </c>
      <c r="F180" s="5">
        <v>52910591</v>
      </c>
      <c r="G180" s="5">
        <v>0</v>
      </c>
    </row>
    <row r="181" spans="1:7" ht="30" hidden="1" x14ac:dyDescent="0.25">
      <c r="A181" s="2" t="s">
        <v>504</v>
      </c>
      <c r="B181" s="6">
        <f t="shared" si="2"/>
        <v>9</v>
      </c>
      <c r="C181" s="2" t="s">
        <v>502</v>
      </c>
      <c r="D181" s="5">
        <v>0</v>
      </c>
      <c r="E181" s="5">
        <v>299672217</v>
      </c>
      <c r="F181" s="5">
        <v>299672217</v>
      </c>
      <c r="G181" s="5">
        <v>0</v>
      </c>
    </row>
    <row r="182" spans="1:7" ht="30" hidden="1" x14ac:dyDescent="0.25">
      <c r="A182" s="2" t="s">
        <v>503</v>
      </c>
      <c r="B182" s="6">
        <f t="shared" si="2"/>
        <v>13</v>
      </c>
      <c r="C182" s="2" t="s">
        <v>502</v>
      </c>
      <c r="D182" s="5">
        <v>0</v>
      </c>
      <c r="E182" s="5">
        <v>299672217</v>
      </c>
      <c r="F182" s="5">
        <v>299672217</v>
      </c>
      <c r="G182" s="5">
        <v>0</v>
      </c>
    </row>
    <row r="183" spans="1:7" x14ac:dyDescent="0.25">
      <c r="A183" s="2" t="s">
        <v>501</v>
      </c>
      <c r="B183" s="6">
        <f t="shared" si="2"/>
        <v>6</v>
      </c>
      <c r="C183" s="2" t="s">
        <v>500</v>
      </c>
      <c r="D183" s="5">
        <v>960154501</v>
      </c>
      <c r="E183" s="5">
        <v>1933445014</v>
      </c>
      <c r="F183" s="5">
        <v>1924959282</v>
      </c>
      <c r="G183" s="5">
        <v>951668769</v>
      </c>
    </row>
    <row r="184" spans="1:7" hidden="1" x14ac:dyDescent="0.25">
      <c r="A184" s="2" t="s">
        <v>499</v>
      </c>
      <c r="B184" s="6">
        <f t="shared" si="2"/>
        <v>9</v>
      </c>
      <c r="C184" s="2" t="s">
        <v>77</v>
      </c>
      <c r="D184" s="5">
        <v>18659000</v>
      </c>
      <c r="E184" s="5">
        <v>37525102</v>
      </c>
      <c r="F184" s="5">
        <v>48353120</v>
      </c>
      <c r="G184" s="5">
        <v>29487018</v>
      </c>
    </row>
    <row r="185" spans="1:7" hidden="1" x14ac:dyDescent="0.25">
      <c r="A185" s="2" t="s">
        <v>498</v>
      </c>
      <c r="B185" s="6">
        <f t="shared" si="2"/>
        <v>13</v>
      </c>
      <c r="C185" s="2" t="s">
        <v>48</v>
      </c>
      <c r="D185" s="5">
        <v>18659000</v>
      </c>
      <c r="E185" s="5">
        <v>18866102</v>
      </c>
      <c r="F185" s="5">
        <v>29694120</v>
      </c>
      <c r="G185" s="5">
        <v>29487018</v>
      </c>
    </row>
    <row r="186" spans="1:7" hidden="1" x14ac:dyDescent="0.25">
      <c r="A186" s="2" t="s">
        <v>497</v>
      </c>
      <c r="B186" s="6">
        <f t="shared" si="2"/>
        <v>13</v>
      </c>
      <c r="C186" s="2" t="s">
        <v>468</v>
      </c>
      <c r="D186" s="5">
        <v>0</v>
      </c>
      <c r="E186" s="5">
        <v>18659000</v>
      </c>
      <c r="F186" s="5">
        <v>18659000</v>
      </c>
      <c r="G186" s="5">
        <v>0</v>
      </c>
    </row>
    <row r="187" spans="1:7" hidden="1" x14ac:dyDescent="0.25">
      <c r="A187" s="2" t="s">
        <v>496</v>
      </c>
      <c r="B187" s="6">
        <f t="shared" si="2"/>
        <v>9</v>
      </c>
      <c r="C187" s="2" t="s">
        <v>495</v>
      </c>
      <c r="D187" s="5">
        <v>1760000</v>
      </c>
      <c r="E187" s="5">
        <v>7541456</v>
      </c>
      <c r="F187" s="5">
        <v>30285576</v>
      </c>
      <c r="G187" s="5">
        <v>24504120</v>
      </c>
    </row>
    <row r="188" spans="1:7" hidden="1" x14ac:dyDescent="0.25">
      <c r="A188" s="2" t="s">
        <v>494</v>
      </c>
      <c r="B188" s="6">
        <f t="shared" si="2"/>
        <v>13</v>
      </c>
      <c r="C188" s="2" t="s">
        <v>48</v>
      </c>
      <c r="D188" s="5">
        <v>1760000</v>
      </c>
      <c r="E188" s="5">
        <v>3770952</v>
      </c>
      <c r="F188" s="5">
        <v>26515072</v>
      </c>
      <c r="G188" s="5">
        <v>24504120</v>
      </c>
    </row>
    <row r="189" spans="1:7" hidden="1" x14ac:dyDescent="0.25">
      <c r="A189" s="2" t="s">
        <v>493</v>
      </c>
      <c r="B189" s="6">
        <f t="shared" si="2"/>
        <v>13</v>
      </c>
      <c r="C189" s="2" t="s">
        <v>468</v>
      </c>
      <c r="D189" s="5">
        <v>0</v>
      </c>
      <c r="E189" s="5">
        <v>3770504</v>
      </c>
      <c r="F189" s="5">
        <v>3770504</v>
      </c>
      <c r="G189" s="5">
        <v>0</v>
      </c>
    </row>
    <row r="190" spans="1:7" hidden="1" x14ac:dyDescent="0.25">
      <c r="A190" s="2" t="s">
        <v>492</v>
      </c>
      <c r="B190" s="6">
        <f t="shared" si="2"/>
        <v>9</v>
      </c>
      <c r="C190" s="2" t="s">
        <v>42</v>
      </c>
      <c r="D190" s="5">
        <v>1724358</v>
      </c>
      <c r="E190" s="5">
        <v>3448969</v>
      </c>
      <c r="F190" s="5">
        <v>7646901</v>
      </c>
      <c r="G190" s="5">
        <v>5922290</v>
      </c>
    </row>
    <row r="191" spans="1:7" hidden="1" x14ac:dyDescent="0.25">
      <c r="A191" s="2" t="s">
        <v>491</v>
      </c>
      <c r="B191" s="6">
        <f t="shared" si="2"/>
        <v>13</v>
      </c>
      <c r="C191" s="2" t="s">
        <v>48</v>
      </c>
      <c r="D191" s="5">
        <v>1724358</v>
      </c>
      <c r="E191" s="5">
        <v>1724969</v>
      </c>
      <c r="F191" s="5">
        <v>5922901</v>
      </c>
      <c r="G191" s="5">
        <v>5922290</v>
      </c>
    </row>
    <row r="192" spans="1:7" hidden="1" x14ac:dyDescent="0.25">
      <c r="A192" s="2" t="s">
        <v>490</v>
      </c>
      <c r="B192" s="6">
        <f t="shared" si="2"/>
        <v>13</v>
      </c>
      <c r="C192" s="2" t="s">
        <v>468</v>
      </c>
      <c r="D192" s="5">
        <v>0</v>
      </c>
      <c r="E192" s="5">
        <v>1724000</v>
      </c>
      <c r="F192" s="5">
        <v>1724000</v>
      </c>
      <c r="G192" s="5">
        <v>0</v>
      </c>
    </row>
    <row r="193" spans="1:7" hidden="1" x14ac:dyDescent="0.25">
      <c r="A193" s="2" t="s">
        <v>489</v>
      </c>
      <c r="B193" s="6">
        <f t="shared" si="2"/>
        <v>9</v>
      </c>
      <c r="C193" s="2" t="s">
        <v>488</v>
      </c>
      <c r="D193" s="5">
        <v>1475895</v>
      </c>
      <c r="E193" s="5">
        <v>2952929</v>
      </c>
      <c r="F193" s="5">
        <v>7621233</v>
      </c>
      <c r="G193" s="5">
        <v>6144199</v>
      </c>
    </row>
    <row r="194" spans="1:7" hidden="1" x14ac:dyDescent="0.25">
      <c r="A194" s="2" t="s">
        <v>487</v>
      </c>
      <c r="B194" s="6">
        <f t="shared" si="2"/>
        <v>13</v>
      </c>
      <c r="C194" s="2" t="s">
        <v>48</v>
      </c>
      <c r="D194" s="5">
        <v>1475895</v>
      </c>
      <c r="E194" s="5">
        <v>1476929</v>
      </c>
      <c r="F194" s="5">
        <v>6145233</v>
      </c>
      <c r="G194" s="5">
        <v>6144199</v>
      </c>
    </row>
    <row r="195" spans="1:7" hidden="1" x14ac:dyDescent="0.25">
      <c r="A195" s="2" t="s">
        <v>486</v>
      </c>
      <c r="B195" s="6">
        <f t="shared" si="2"/>
        <v>13</v>
      </c>
      <c r="C195" s="2" t="s">
        <v>468</v>
      </c>
      <c r="D195" s="5">
        <v>0</v>
      </c>
      <c r="E195" s="5">
        <v>1476000</v>
      </c>
      <c r="F195" s="5">
        <v>1476000</v>
      </c>
      <c r="G195" s="5">
        <v>0</v>
      </c>
    </row>
    <row r="196" spans="1:7" hidden="1" x14ac:dyDescent="0.25">
      <c r="A196" s="2" t="s">
        <v>485</v>
      </c>
      <c r="B196" s="6">
        <f t="shared" si="2"/>
        <v>9</v>
      </c>
      <c r="C196" s="2" t="s">
        <v>484</v>
      </c>
      <c r="D196" s="5">
        <v>144479</v>
      </c>
      <c r="E196" s="5">
        <v>290832</v>
      </c>
      <c r="F196" s="5">
        <v>227118</v>
      </c>
      <c r="G196" s="5">
        <v>80765</v>
      </c>
    </row>
    <row r="197" spans="1:7" hidden="1" x14ac:dyDescent="0.25">
      <c r="A197" s="2" t="s">
        <v>483</v>
      </c>
      <c r="B197" s="6">
        <f t="shared" si="2"/>
        <v>13</v>
      </c>
      <c r="C197" s="2" t="s">
        <v>48</v>
      </c>
      <c r="D197" s="5">
        <v>144479</v>
      </c>
      <c r="E197" s="5">
        <v>145832</v>
      </c>
      <c r="F197" s="5">
        <v>82118</v>
      </c>
      <c r="G197" s="5">
        <v>80765</v>
      </c>
    </row>
    <row r="198" spans="1:7" hidden="1" x14ac:dyDescent="0.25">
      <c r="A198" s="2" t="s">
        <v>482</v>
      </c>
      <c r="B198" s="6">
        <f t="shared" si="2"/>
        <v>13</v>
      </c>
      <c r="C198" s="2" t="s">
        <v>468</v>
      </c>
      <c r="D198" s="5">
        <v>0</v>
      </c>
      <c r="E198" s="5">
        <v>145000</v>
      </c>
      <c r="F198" s="5">
        <v>145000</v>
      </c>
      <c r="G198" s="5">
        <v>0</v>
      </c>
    </row>
    <row r="199" spans="1:7" hidden="1" x14ac:dyDescent="0.25">
      <c r="A199" s="2" t="s">
        <v>481</v>
      </c>
      <c r="B199" s="6">
        <f t="shared" si="2"/>
        <v>9</v>
      </c>
      <c r="C199" s="2" t="s">
        <v>480</v>
      </c>
      <c r="D199" s="5">
        <v>883065350</v>
      </c>
      <c r="E199" s="5">
        <v>1773925739</v>
      </c>
      <c r="F199" s="5">
        <v>1729504939</v>
      </c>
      <c r="G199" s="5">
        <v>838644550</v>
      </c>
    </row>
    <row r="200" spans="1:7" hidden="1" x14ac:dyDescent="0.25">
      <c r="A200" s="2" t="s">
        <v>479</v>
      </c>
      <c r="B200" s="6">
        <f t="shared" si="2"/>
        <v>13</v>
      </c>
      <c r="C200" s="2" t="s">
        <v>48</v>
      </c>
      <c r="D200" s="5">
        <v>883065350</v>
      </c>
      <c r="E200" s="5">
        <v>887542739</v>
      </c>
      <c r="F200" s="5">
        <v>843121939</v>
      </c>
      <c r="G200" s="5">
        <v>838644550</v>
      </c>
    </row>
    <row r="201" spans="1:7" hidden="1" x14ac:dyDescent="0.25">
      <c r="A201" s="2" t="s">
        <v>478</v>
      </c>
      <c r="B201" s="6">
        <f t="shared" si="2"/>
        <v>13</v>
      </c>
      <c r="C201" s="2" t="s">
        <v>468</v>
      </c>
      <c r="D201" s="5">
        <v>0</v>
      </c>
      <c r="E201" s="5">
        <v>886383000</v>
      </c>
      <c r="F201" s="5">
        <v>886383000</v>
      </c>
      <c r="G201" s="5">
        <v>0</v>
      </c>
    </row>
    <row r="202" spans="1:7" hidden="1" x14ac:dyDescent="0.25">
      <c r="A202" s="2" t="s">
        <v>477</v>
      </c>
      <c r="B202" s="6">
        <f t="shared" ref="B202:B265" si="3">LEN(A202)</f>
        <v>9</v>
      </c>
      <c r="C202" s="2" t="s">
        <v>476</v>
      </c>
      <c r="D202" s="5">
        <v>4389067</v>
      </c>
      <c r="E202" s="5">
        <v>9820649</v>
      </c>
      <c r="F202" s="5">
        <v>25207365</v>
      </c>
      <c r="G202" s="5">
        <v>19775783</v>
      </c>
    </row>
    <row r="203" spans="1:7" hidden="1" x14ac:dyDescent="0.25">
      <c r="A203" s="2" t="s">
        <v>475</v>
      </c>
      <c r="B203" s="6">
        <f t="shared" si="3"/>
        <v>13</v>
      </c>
      <c r="C203" s="2" t="s">
        <v>49</v>
      </c>
      <c r="D203" s="5">
        <v>4389067</v>
      </c>
      <c r="E203" s="5">
        <v>4910745</v>
      </c>
      <c r="F203" s="5">
        <v>20297461</v>
      </c>
      <c r="G203" s="5">
        <v>19775783</v>
      </c>
    </row>
    <row r="204" spans="1:7" hidden="1" x14ac:dyDescent="0.25">
      <c r="A204" s="2" t="s">
        <v>474</v>
      </c>
      <c r="B204" s="6">
        <f t="shared" si="3"/>
        <v>13</v>
      </c>
      <c r="C204" s="2" t="s">
        <v>473</v>
      </c>
      <c r="D204" s="5">
        <v>0</v>
      </c>
      <c r="E204" s="5">
        <v>4909904</v>
      </c>
      <c r="F204" s="5">
        <v>4909904</v>
      </c>
      <c r="G204" s="5">
        <v>0</v>
      </c>
    </row>
    <row r="205" spans="1:7" ht="30" hidden="1" x14ac:dyDescent="0.25">
      <c r="A205" s="2" t="s">
        <v>472</v>
      </c>
      <c r="B205" s="6">
        <f t="shared" si="3"/>
        <v>9</v>
      </c>
      <c r="C205" s="2" t="s">
        <v>471</v>
      </c>
      <c r="D205" s="5">
        <v>48936352</v>
      </c>
      <c r="E205" s="5">
        <v>97939338</v>
      </c>
      <c r="F205" s="5">
        <v>76113030</v>
      </c>
      <c r="G205" s="5">
        <v>27110044</v>
      </c>
    </row>
    <row r="206" spans="1:7" hidden="1" x14ac:dyDescent="0.25">
      <c r="A206" s="2" t="s">
        <v>470</v>
      </c>
      <c r="B206" s="6">
        <f t="shared" si="3"/>
        <v>13</v>
      </c>
      <c r="C206" s="2" t="s">
        <v>48</v>
      </c>
      <c r="D206" s="5">
        <v>48936352</v>
      </c>
      <c r="E206" s="5">
        <v>49002338</v>
      </c>
      <c r="F206" s="5">
        <v>27176030</v>
      </c>
      <c r="G206" s="5">
        <v>27110044</v>
      </c>
    </row>
    <row r="207" spans="1:7" hidden="1" x14ac:dyDescent="0.25">
      <c r="A207" s="2" t="s">
        <v>469</v>
      </c>
      <c r="B207" s="6">
        <f t="shared" si="3"/>
        <v>13</v>
      </c>
      <c r="C207" s="2" t="s">
        <v>468</v>
      </c>
      <c r="D207" s="5">
        <v>0</v>
      </c>
      <c r="E207" s="5">
        <v>48937000</v>
      </c>
      <c r="F207" s="5">
        <v>48937000</v>
      </c>
      <c r="G207" s="5">
        <v>0</v>
      </c>
    </row>
    <row r="208" spans="1:7" x14ac:dyDescent="0.25">
      <c r="A208" s="2" t="s">
        <v>467</v>
      </c>
      <c r="B208" s="6">
        <f t="shared" si="3"/>
        <v>6</v>
      </c>
      <c r="C208" s="2" t="s">
        <v>466</v>
      </c>
      <c r="D208" s="5">
        <v>9456703</v>
      </c>
      <c r="E208" s="5">
        <v>7356864377.5100002</v>
      </c>
      <c r="F208" s="5">
        <v>7395218762.5100002</v>
      </c>
      <c r="G208" s="5">
        <v>47811088</v>
      </c>
    </row>
    <row r="209" spans="1:7" hidden="1" x14ac:dyDescent="0.25">
      <c r="A209" s="2" t="s">
        <v>465</v>
      </c>
      <c r="B209" s="6">
        <f t="shared" si="3"/>
        <v>9</v>
      </c>
      <c r="C209" s="2" t="s">
        <v>47</v>
      </c>
      <c r="D209" s="5">
        <v>5853036</v>
      </c>
      <c r="E209" s="5">
        <v>0</v>
      </c>
      <c r="F209" s="5">
        <v>0</v>
      </c>
      <c r="G209" s="5">
        <v>5853036</v>
      </c>
    </row>
    <row r="210" spans="1:7" hidden="1" x14ac:dyDescent="0.25">
      <c r="A210" s="2" t="s">
        <v>464</v>
      </c>
      <c r="B210" s="6">
        <f t="shared" si="3"/>
        <v>13</v>
      </c>
      <c r="C210" s="2" t="s">
        <v>47</v>
      </c>
      <c r="D210" s="5">
        <v>5853036</v>
      </c>
      <c r="E210" s="5">
        <v>0</v>
      </c>
      <c r="F210" s="5">
        <v>0</v>
      </c>
      <c r="G210" s="5">
        <v>5853036</v>
      </c>
    </row>
    <row r="211" spans="1:7" ht="30" hidden="1" x14ac:dyDescent="0.25">
      <c r="A211" s="2" t="s">
        <v>463</v>
      </c>
      <c r="B211" s="6">
        <f t="shared" si="3"/>
        <v>9</v>
      </c>
      <c r="C211" s="2" t="s">
        <v>462</v>
      </c>
      <c r="D211" s="5">
        <v>0</v>
      </c>
      <c r="E211" s="5">
        <v>151893800</v>
      </c>
      <c r="F211" s="5">
        <v>151962700</v>
      </c>
      <c r="G211" s="5">
        <v>68900</v>
      </c>
    </row>
    <row r="212" spans="1:7" ht="30" hidden="1" x14ac:dyDescent="0.25">
      <c r="A212" s="2" t="s">
        <v>461</v>
      </c>
      <c r="B212" s="6">
        <f t="shared" si="3"/>
        <v>13</v>
      </c>
      <c r="C212" s="2" t="s">
        <v>46</v>
      </c>
      <c r="D212" s="5">
        <v>0</v>
      </c>
      <c r="E212" s="5">
        <v>101242400</v>
      </c>
      <c r="F212" s="5">
        <v>101288300</v>
      </c>
      <c r="G212" s="5">
        <v>45900</v>
      </c>
    </row>
    <row r="213" spans="1:7" hidden="1" x14ac:dyDescent="0.25">
      <c r="A213" s="2" t="s">
        <v>460</v>
      </c>
      <c r="B213" s="6">
        <f t="shared" si="3"/>
        <v>13</v>
      </c>
      <c r="C213" s="2" t="s">
        <v>45</v>
      </c>
      <c r="D213" s="5">
        <v>0</v>
      </c>
      <c r="E213" s="5">
        <v>50651400</v>
      </c>
      <c r="F213" s="5">
        <v>50674400</v>
      </c>
      <c r="G213" s="5">
        <v>23000</v>
      </c>
    </row>
    <row r="214" spans="1:7" hidden="1" x14ac:dyDescent="0.25">
      <c r="A214" s="2" t="s">
        <v>459</v>
      </c>
      <c r="B214" s="6">
        <f t="shared" si="3"/>
        <v>9</v>
      </c>
      <c r="C214" s="2" t="s">
        <v>457</v>
      </c>
      <c r="D214" s="5">
        <v>0</v>
      </c>
      <c r="E214" s="5">
        <v>3832638</v>
      </c>
      <c r="F214" s="5">
        <v>3832638</v>
      </c>
      <c r="G214" s="5">
        <v>0</v>
      </c>
    </row>
    <row r="215" spans="1:7" hidden="1" x14ac:dyDescent="0.25">
      <c r="A215" s="2" t="s">
        <v>458</v>
      </c>
      <c r="B215" s="6">
        <f t="shared" si="3"/>
        <v>13</v>
      </c>
      <c r="C215" s="2" t="s">
        <v>457</v>
      </c>
      <c r="D215" s="5">
        <v>0</v>
      </c>
      <c r="E215" s="5">
        <v>3832638</v>
      </c>
      <c r="F215" s="5">
        <v>3832638</v>
      </c>
      <c r="G215" s="5">
        <v>0</v>
      </c>
    </row>
    <row r="216" spans="1:7" hidden="1" x14ac:dyDescent="0.25">
      <c r="A216" s="2" t="s">
        <v>456</v>
      </c>
      <c r="B216" s="6">
        <f t="shared" si="3"/>
        <v>9</v>
      </c>
      <c r="C216" s="2" t="s">
        <v>455</v>
      </c>
      <c r="D216" s="5">
        <v>0</v>
      </c>
      <c r="E216" s="5">
        <v>354251200</v>
      </c>
      <c r="F216" s="5">
        <v>354411900</v>
      </c>
      <c r="G216" s="5">
        <v>160700</v>
      </c>
    </row>
    <row r="217" spans="1:7" hidden="1" x14ac:dyDescent="0.25">
      <c r="A217" s="2" t="s">
        <v>454</v>
      </c>
      <c r="B217" s="6">
        <f t="shared" si="3"/>
        <v>13</v>
      </c>
      <c r="C217" s="2" t="s">
        <v>44</v>
      </c>
      <c r="D217" s="5">
        <v>0</v>
      </c>
      <c r="E217" s="5">
        <v>303599800</v>
      </c>
      <c r="F217" s="5">
        <v>303737500</v>
      </c>
      <c r="G217" s="5">
        <v>137700</v>
      </c>
    </row>
    <row r="218" spans="1:7" hidden="1" x14ac:dyDescent="0.25">
      <c r="A218" s="2" t="s">
        <v>453</v>
      </c>
      <c r="B218" s="6">
        <f t="shared" si="3"/>
        <v>13</v>
      </c>
      <c r="C218" s="2" t="s">
        <v>43</v>
      </c>
      <c r="D218" s="5">
        <v>0</v>
      </c>
      <c r="E218" s="5">
        <v>50651400</v>
      </c>
      <c r="F218" s="5">
        <v>50674400</v>
      </c>
      <c r="G218" s="5">
        <v>23000</v>
      </c>
    </row>
    <row r="219" spans="1:7" hidden="1" x14ac:dyDescent="0.25">
      <c r="A219" s="2" t="s">
        <v>452</v>
      </c>
      <c r="B219" s="6">
        <f t="shared" si="3"/>
        <v>9</v>
      </c>
      <c r="C219" s="2" t="s">
        <v>84</v>
      </c>
      <c r="D219" s="5">
        <v>0</v>
      </c>
      <c r="E219" s="5">
        <v>129998105</v>
      </c>
      <c r="F219" s="5">
        <v>129998105</v>
      </c>
      <c r="G219" s="5">
        <v>0</v>
      </c>
    </row>
    <row r="220" spans="1:7" hidden="1" x14ac:dyDescent="0.25">
      <c r="A220" s="2" t="s">
        <v>451</v>
      </c>
      <c r="B220" s="6">
        <f t="shared" si="3"/>
        <v>13</v>
      </c>
      <c r="C220" s="2" t="s">
        <v>84</v>
      </c>
      <c r="D220" s="5">
        <v>0</v>
      </c>
      <c r="E220" s="5">
        <v>129998105</v>
      </c>
      <c r="F220" s="5">
        <v>129998105</v>
      </c>
      <c r="G220" s="5">
        <v>0</v>
      </c>
    </row>
    <row r="221" spans="1:7" hidden="1" x14ac:dyDescent="0.25">
      <c r="A221" s="2" t="s">
        <v>450</v>
      </c>
      <c r="B221" s="6">
        <f t="shared" si="3"/>
        <v>9</v>
      </c>
      <c r="C221" s="2" t="s">
        <v>42</v>
      </c>
      <c r="D221" s="5">
        <v>3603667</v>
      </c>
      <c r="E221" s="5">
        <v>6504837504.5100002</v>
      </c>
      <c r="F221" s="5">
        <v>6542962289.5100002</v>
      </c>
      <c r="G221" s="5">
        <v>41728452</v>
      </c>
    </row>
    <row r="222" spans="1:7" hidden="1" x14ac:dyDescent="0.25">
      <c r="A222" s="2" t="s">
        <v>449</v>
      </c>
      <c r="B222" s="6">
        <f t="shared" si="3"/>
        <v>13</v>
      </c>
      <c r="C222" s="2" t="s">
        <v>42</v>
      </c>
      <c r="D222" s="5">
        <v>3603667</v>
      </c>
      <c r="E222" s="5">
        <v>6504837504.5100002</v>
      </c>
      <c r="F222" s="5">
        <v>6542962289.5100002</v>
      </c>
      <c r="G222" s="5">
        <v>41728452</v>
      </c>
    </row>
    <row r="223" spans="1:7" hidden="1" x14ac:dyDescent="0.25">
      <c r="A223" s="2" t="s">
        <v>448</v>
      </c>
      <c r="B223" s="6">
        <f t="shared" si="3"/>
        <v>9</v>
      </c>
      <c r="C223" s="2" t="s">
        <v>83</v>
      </c>
      <c r="D223" s="5">
        <v>0</v>
      </c>
      <c r="E223" s="5">
        <v>212051130</v>
      </c>
      <c r="F223" s="5">
        <v>212051130</v>
      </c>
      <c r="G223" s="5">
        <v>0</v>
      </c>
    </row>
    <row r="224" spans="1:7" hidden="1" x14ac:dyDescent="0.25">
      <c r="A224" s="2" t="s">
        <v>447</v>
      </c>
      <c r="B224" s="6">
        <f t="shared" si="3"/>
        <v>13</v>
      </c>
      <c r="C224" s="2" t="s">
        <v>83</v>
      </c>
      <c r="D224" s="5">
        <v>0</v>
      </c>
      <c r="E224" s="5">
        <v>212051130</v>
      </c>
      <c r="F224" s="5">
        <v>212051130</v>
      </c>
      <c r="G224" s="5">
        <v>0</v>
      </c>
    </row>
    <row r="225" spans="1:7" hidden="1" x14ac:dyDescent="0.25">
      <c r="A225" s="2" t="s">
        <v>446</v>
      </c>
      <c r="B225" s="6">
        <f t="shared" si="3"/>
        <v>3</v>
      </c>
      <c r="C225" s="2" t="s">
        <v>445</v>
      </c>
      <c r="D225" s="5">
        <v>20909149415.290001</v>
      </c>
      <c r="E225" s="5">
        <v>10802119820</v>
      </c>
      <c r="F225" s="5">
        <v>13245619846</v>
      </c>
      <c r="G225" s="5">
        <v>23352649441.290001</v>
      </c>
    </row>
    <row r="226" spans="1:7" x14ac:dyDescent="0.25">
      <c r="A226" s="2" t="s">
        <v>444</v>
      </c>
      <c r="B226" s="6">
        <f t="shared" si="3"/>
        <v>6</v>
      </c>
      <c r="C226" s="2" t="s">
        <v>443</v>
      </c>
      <c r="D226" s="5">
        <v>19777403211.919998</v>
      </c>
      <c r="E226" s="5">
        <v>10802119820</v>
      </c>
      <c r="F226" s="5">
        <v>13215384002</v>
      </c>
      <c r="G226" s="5">
        <v>22190667393.919998</v>
      </c>
    </row>
    <row r="227" spans="1:7" hidden="1" x14ac:dyDescent="0.25">
      <c r="A227" s="2" t="s">
        <v>442</v>
      </c>
      <c r="B227" s="6">
        <f t="shared" si="3"/>
        <v>9</v>
      </c>
      <c r="C227" s="2" t="s">
        <v>41</v>
      </c>
      <c r="D227" s="5">
        <v>0</v>
      </c>
      <c r="E227" s="5">
        <v>5814590133.1300001</v>
      </c>
      <c r="F227" s="5">
        <v>5816797124.1199999</v>
      </c>
      <c r="G227" s="5">
        <v>2206990.9900000002</v>
      </c>
    </row>
    <row r="228" spans="1:7" hidden="1" x14ac:dyDescent="0.25">
      <c r="A228" s="2" t="s">
        <v>441</v>
      </c>
      <c r="B228" s="6">
        <f t="shared" si="3"/>
        <v>13</v>
      </c>
      <c r="C228" s="2" t="s">
        <v>41</v>
      </c>
      <c r="D228" s="5">
        <v>0</v>
      </c>
      <c r="E228" s="5">
        <v>5814590133.1300001</v>
      </c>
      <c r="F228" s="5">
        <v>5816797124.1199999</v>
      </c>
      <c r="G228" s="5">
        <v>2206990.9900000002</v>
      </c>
    </row>
    <row r="229" spans="1:7" hidden="1" x14ac:dyDescent="0.25">
      <c r="A229" s="2" t="s">
        <v>440</v>
      </c>
      <c r="B229" s="6">
        <f t="shared" si="3"/>
        <v>9</v>
      </c>
      <c r="C229" s="2" t="s">
        <v>301</v>
      </c>
      <c r="D229" s="5">
        <v>0</v>
      </c>
      <c r="E229" s="5">
        <v>807145613</v>
      </c>
      <c r="F229" s="5">
        <v>807145613</v>
      </c>
      <c r="G229" s="5">
        <v>0</v>
      </c>
    </row>
    <row r="230" spans="1:7" hidden="1" x14ac:dyDescent="0.25">
      <c r="A230" s="2" t="s">
        <v>439</v>
      </c>
      <c r="B230" s="6">
        <f t="shared" si="3"/>
        <v>13</v>
      </c>
      <c r="C230" s="2" t="s">
        <v>301</v>
      </c>
      <c r="D230" s="5">
        <v>0</v>
      </c>
      <c r="E230" s="5">
        <v>807145613</v>
      </c>
      <c r="F230" s="5">
        <v>807145613</v>
      </c>
      <c r="G230" s="5">
        <v>0</v>
      </c>
    </row>
    <row r="231" spans="1:7" hidden="1" x14ac:dyDescent="0.25">
      <c r="A231" s="2" t="s">
        <v>438</v>
      </c>
      <c r="B231" s="6">
        <f t="shared" si="3"/>
        <v>9</v>
      </c>
      <c r="C231" s="2" t="s">
        <v>40</v>
      </c>
      <c r="D231" s="5">
        <v>5284224757.9399996</v>
      </c>
      <c r="E231" s="5">
        <v>67131712</v>
      </c>
      <c r="F231" s="5">
        <v>782560165</v>
      </c>
      <c r="G231" s="5">
        <v>5999653210.9399996</v>
      </c>
    </row>
    <row r="232" spans="1:7" hidden="1" x14ac:dyDescent="0.25">
      <c r="A232" s="2" t="s">
        <v>437</v>
      </c>
      <c r="B232" s="6">
        <f t="shared" si="3"/>
        <v>13</v>
      </c>
      <c r="C232" s="2" t="s">
        <v>40</v>
      </c>
      <c r="D232" s="5">
        <v>5284224757.9399996</v>
      </c>
      <c r="E232" s="5">
        <v>67131712</v>
      </c>
      <c r="F232" s="5">
        <v>782560165</v>
      </c>
      <c r="G232" s="5">
        <v>5999653210.9399996</v>
      </c>
    </row>
    <row r="233" spans="1:7" hidden="1" x14ac:dyDescent="0.25">
      <c r="A233" s="2" t="s">
        <v>436</v>
      </c>
      <c r="B233" s="6">
        <f t="shared" si="3"/>
        <v>9</v>
      </c>
      <c r="C233" s="2" t="s">
        <v>39</v>
      </c>
      <c r="D233" s="5">
        <v>3369766537.2800002</v>
      </c>
      <c r="E233" s="5">
        <v>48617785</v>
      </c>
      <c r="F233" s="5">
        <v>277620128</v>
      </c>
      <c r="G233" s="5">
        <v>3598768880.2800002</v>
      </c>
    </row>
    <row r="234" spans="1:7" hidden="1" x14ac:dyDescent="0.25">
      <c r="A234" s="2" t="s">
        <v>435</v>
      </c>
      <c r="B234" s="6">
        <f t="shared" si="3"/>
        <v>13</v>
      </c>
      <c r="C234" s="2" t="s">
        <v>39</v>
      </c>
      <c r="D234" s="5">
        <v>3369766537.2800002</v>
      </c>
      <c r="E234" s="5">
        <v>48617785</v>
      </c>
      <c r="F234" s="5">
        <v>277620128</v>
      </c>
      <c r="G234" s="5">
        <v>3598768880.2800002</v>
      </c>
    </row>
    <row r="235" spans="1:7" hidden="1" x14ac:dyDescent="0.25">
      <c r="A235" s="2" t="s">
        <v>434</v>
      </c>
      <c r="B235" s="6">
        <f t="shared" si="3"/>
        <v>9</v>
      </c>
      <c r="C235" s="2" t="s">
        <v>38</v>
      </c>
      <c r="D235" s="5">
        <v>4472425802.7600002</v>
      </c>
      <c r="E235" s="5">
        <v>27829079</v>
      </c>
      <c r="F235" s="5">
        <v>416223290</v>
      </c>
      <c r="G235" s="5">
        <v>4860820013.7600002</v>
      </c>
    </row>
    <row r="236" spans="1:7" hidden="1" x14ac:dyDescent="0.25">
      <c r="A236" s="2" t="s">
        <v>433</v>
      </c>
      <c r="B236" s="6">
        <f t="shared" si="3"/>
        <v>13</v>
      </c>
      <c r="C236" s="2" t="s">
        <v>38</v>
      </c>
      <c r="D236" s="5">
        <v>4472425802.7600002</v>
      </c>
      <c r="E236" s="5">
        <v>27829079</v>
      </c>
      <c r="F236" s="5">
        <v>416223290</v>
      </c>
      <c r="G236" s="5">
        <v>4860820013.7600002</v>
      </c>
    </row>
    <row r="237" spans="1:7" hidden="1" x14ac:dyDescent="0.25">
      <c r="A237" s="2" t="s">
        <v>432</v>
      </c>
      <c r="B237" s="6">
        <f t="shared" si="3"/>
        <v>9</v>
      </c>
      <c r="C237" s="2" t="s">
        <v>37</v>
      </c>
      <c r="D237" s="5">
        <v>3267187879</v>
      </c>
      <c r="E237" s="5">
        <v>28573071</v>
      </c>
      <c r="F237" s="5">
        <v>847516165</v>
      </c>
      <c r="G237" s="5">
        <v>4086130973</v>
      </c>
    </row>
    <row r="238" spans="1:7" hidden="1" x14ac:dyDescent="0.25">
      <c r="A238" s="2" t="s">
        <v>431</v>
      </c>
      <c r="B238" s="6">
        <f t="shared" si="3"/>
        <v>13</v>
      </c>
      <c r="C238" s="2" t="s">
        <v>37</v>
      </c>
      <c r="D238" s="5">
        <v>3267187879</v>
      </c>
      <c r="E238" s="5">
        <v>28573071</v>
      </c>
      <c r="F238" s="5">
        <v>847516165</v>
      </c>
      <c r="G238" s="5">
        <v>4086130973</v>
      </c>
    </row>
    <row r="239" spans="1:7" hidden="1" x14ac:dyDescent="0.25">
      <c r="A239" s="2" t="s">
        <v>430</v>
      </c>
      <c r="B239" s="6">
        <f t="shared" si="3"/>
        <v>9</v>
      </c>
      <c r="C239" s="2" t="s">
        <v>28</v>
      </c>
      <c r="D239" s="5">
        <v>0</v>
      </c>
      <c r="E239" s="5">
        <v>25019286.539999999</v>
      </c>
      <c r="F239" s="5">
        <v>56103223.539999999</v>
      </c>
      <c r="G239" s="5">
        <v>31083937</v>
      </c>
    </row>
    <row r="240" spans="1:7" hidden="1" x14ac:dyDescent="0.25">
      <c r="A240" s="2" t="s">
        <v>429</v>
      </c>
      <c r="B240" s="6">
        <f t="shared" si="3"/>
        <v>13</v>
      </c>
      <c r="C240" s="2" t="s">
        <v>28</v>
      </c>
      <c r="D240" s="5">
        <v>0</v>
      </c>
      <c r="E240" s="5">
        <v>25019286.539999999</v>
      </c>
      <c r="F240" s="5">
        <v>56103223.539999999</v>
      </c>
      <c r="G240" s="5">
        <v>31083937</v>
      </c>
    </row>
    <row r="241" spans="1:7" hidden="1" x14ac:dyDescent="0.25">
      <c r="A241" s="2" t="s">
        <v>428</v>
      </c>
      <c r="B241" s="6">
        <f t="shared" si="3"/>
        <v>9</v>
      </c>
      <c r="C241" s="2" t="s">
        <v>30</v>
      </c>
      <c r="D241" s="5">
        <v>3197239119.9400001</v>
      </c>
      <c r="E241" s="5">
        <v>100803941</v>
      </c>
      <c r="F241" s="5">
        <v>306740920</v>
      </c>
      <c r="G241" s="5">
        <v>3403176098.9400001</v>
      </c>
    </row>
    <row r="242" spans="1:7" hidden="1" x14ac:dyDescent="0.25">
      <c r="A242" s="2" t="s">
        <v>427</v>
      </c>
      <c r="B242" s="6">
        <f t="shared" si="3"/>
        <v>13</v>
      </c>
      <c r="C242" s="2" t="s">
        <v>30</v>
      </c>
      <c r="D242" s="5">
        <v>2804610997.4299998</v>
      </c>
      <c r="E242" s="5">
        <v>95245111</v>
      </c>
      <c r="F242" s="5">
        <v>272750536</v>
      </c>
      <c r="G242" s="5">
        <v>2982116422.4299998</v>
      </c>
    </row>
    <row r="243" spans="1:7" hidden="1" x14ac:dyDescent="0.25">
      <c r="A243" s="2" t="s">
        <v>426</v>
      </c>
      <c r="B243" s="6">
        <f t="shared" si="3"/>
        <v>13</v>
      </c>
      <c r="C243" s="2" t="s">
        <v>36</v>
      </c>
      <c r="D243" s="5">
        <v>392628122.50999999</v>
      </c>
      <c r="E243" s="5">
        <v>5558830</v>
      </c>
      <c r="F243" s="5">
        <v>33990384</v>
      </c>
      <c r="G243" s="5">
        <v>421059676.50999999</v>
      </c>
    </row>
    <row r="244" spans="1:7" hidden="1" x14ac:dyDescent="0.25">
      <c r="A244" s="2" t="s">
        <v>425</v>
      </c>
      <c r="B244" s="6">
        <f t="shared" si="3"/>
        <v>9</v>
      </c>
      <c r="C244" s="2" t="s">
        <v>35</v>
      </c>
      <c r="D244" s="5">
        <v>186559115</v>
      </c>
      <c r="E244" s="5">
        <v>1066342117.27</v>
      </c>
      <c r="F244" s="5">
        <v>1086839310.28</v>
      </c>
      <c r="G244" s="5">
        <v>207056308.00999999</v>
      </c>
    </row>
    <row r="245" spans="1:7" hidden="1" x14ac:dyDescent="0.25">
      <c r="A245" s="2" t="s">
        <v>424</v>
      </c>
      <c r="B245" s="6">
        <f t="shared" si="3"/>
        <v>13</v>
      </c>
      <c r="C245" s="2" t="s">
        <v>35</v>
      </c>
      <c r="D245" s="5">
        <v>186559115</v>
      </c>
      <c r="E245" s="5">
        <v>1066342117.27</v>
      </c>
      <c r="F245" s="5">
        <v>1086839310.28</v>
      </c>
      <c r="G245" s="5">
        <v>207056308.00999999</v>
      </c>
    </row>
    <row r="246" spans="1:7" hidden="1" x14ac:dyDescent="0.25">
      <c r="A246" s="2" t="s">
        <v>423</v>
      </c>
      <c r="B246" s="6">
        <f t="shared" si="3"/>
        <v>9</v>
      </c>
      <c r="C246" s="2" t="s">
        <v>34</v>
      </c>
      <c r="D246" s="5">
        <v>0</v>
      </c>
      <c r="E246" s="5">
        <v>202976700</v>
      </c>
      <c r="F246" s="5">
        <v>203296200</v>
      </c>
      <c r="G246" s="5">
        <v>319500</v>
      </c>
    </row>
    <row r="247" spans="1:7" hidden="1" x14ac:dyDescent="0.25">
      <c r="A247" s="2" t="s">
        <v>422</v>
      </c>
      <c r="B247" s="6">
        <f t="shared" si="3"/>
        <v>13</v>
      </c>
      <c r="C247" s="2" t="s">
        <v>34</v>
      </c>
      <c r="D247" s="5">
        <v>0</v>
      </c>
      <c r="E247" s="5">
        <v>202976700</v>
      </c>
      <c r="F247" s="5">
        <v>203296200</v>
      </c>
      <c r="G247" s="5">
        <v>319500</v>
      </c>
    </row>
    <row r="248" spans="1:7" hidden="1" x14ac:dyDescent="0.25">
      <c r="A248" s="2" t="s">
        <v>421</v>
      </c>
      <c r="B248" s="6">
        <f t="shared" si="3"/>
        <v>9</v>
      </c>
      <c r="C248" s="2" t="s">
        <v>33</v>
      </c>
      <c r="D248" s="5">
        <v>0</v>
      </c>
      <c r="E248" s="5">
        <v>1453212277</v>
      </c>
      <c r="F248" s="5">
        <v>1454090022</v>
      </c>
      <c r="G248" s="5">
        <v>877745</v>
      </c>
    </row>
    <row r="249" spans="1:7" hidden="1" x14ac:dyDescent="0.25">
      <c r="A249" s="2" t="s">
        <v>420</v>
      </c>
      <c r="B249" s="6">
        <f t="shared" si="3"/>
        <v>13</v>
      </c>
      <c r="C249" s="2" t="s">
        <v>33</v>
      </c>
      <c r="D249" s="5">
        <v>0</v>
      </c>
      <c r="E249" s="5">
        <v>1453212277</v>
      </c>
      <c r="F249" s="5">
        <v>1454090022</v>
      </c>
      <c r="G249" s="5">
        <v>877745</v>
      </c>
    </row>
    <row r="250" spans="1:7" hidden="1" x14ac:dyDescent="0.25">
      <c r="A250" s="2" t="s">
        <v>419</v>
      </c>
      <c r="B250" s="6">
        <f t="shared" si="3"/>
        <v>9</v>
      </c>
      <c r="C250" s="2" t="s">
        <v>32</v>
      </c>
      <c r="D250" s="5">
        <v>0</v>
      </c>
      <c r="E250" s="5">
        <v>748033380</v>
      </c>
      <c r="F250" s="5">
        <v>748423516</v>
      </c>
      <c r="G250" s="5">
        <v>390136</v>
      </c>
    </row>
    <row r="251" spans="1:7" hidden="1" x14ac:dyDescent="0.25">
      <c r="A251" s="2" t="s">
        <v>418</v>
      </c>
      <c r="B251" s="6">
        <f t="shared" si="3"/>
        <v>13</v>
      </c>
      <c r="C251" s="2" t="s">
        <v>32</v>
      </c>
      <c r="D251" s="5">
        <v>0</v>
      </c>
      <c r="E251" s="5">
        <v>748033380</v>
      </c>
      <c r="F251" s="5">
        <v>748423516</v>
      </c>
      <c r="G251" s="5">
        <v>390136</v>
      </c>
    </row>
    <row r="252" spans="1:7" hidden="1" x14ac:dyDescent="0.25">
      <c r="A252" s="2" t="s">
        <v>417</v>
      </c>
      <c r="B252" s="6">
        <f t="shared" si="3"/>
        <v>9</v>
      </c>
      <c r="C252" s="2" t="s">
        <v>31</v>
      </c>
      <c r="D252" s="5">
        <v>0</v>
      </c>
      <c r="E252" s="5">
        <v>404789200</v>
      </c>
      <c r="F252" s="5">
        <v>404972800</v>
      </c>
      <c r="G252" s="5">
        <v>183600</v>
      </c>
    </row>
    <row r="253" spans="1:7" hidden="1" x14ac:dyDescent="0.25">
      <c r="A253" s="2" t="s">
        <v>416</v>
      </c>
      <c r="B253" s="6">
        <f t="shared" si="3"/>
        <v>13</v>
      </c>
      <c r="C253" s="2" t="s">
        <v>31</v>
      </c>
      <c r="D253" s="5">
        <v>0</v>
      </c>
      <c r="E253" s="5">
        <v>404789200</v>
      </c>
      <c r="F253" s="5">
        <v>404972800</v>
      </c>
      <c r="G253" s="5">
        <v>183600</v>
      </c>
    </row>
    <row r="254" spans="1:7" hidden="1" x14ac:dyDescent="0.25">
      <c r="A254" s="2" t="s">
        <v>415</v>
      </c>
      <c r="B254" s="6">
        <f t="shared" si="3"/>
        <v>9</v>
      </c>
      <c r="C254" s="2" t="s">
        <v>413</v>
      </c>
      <c r="D254" s="5">
        <v>0</v>
      </c>
      <c r="E254" s="5">
        <v>7055525.0599999996</v>
      </c>
      <c r="F254" s="5">
        <v>7055525.0599999996</v>
      </c>
      <c r="G254" s="5">
        <v>0</v>
      </c>
    </row>
    <row r="255" spans="1:7" hidden="1" x14ac:dyDescent="0.25">
      <c r="A255" s="2" t="s">
        <v>414</v>
      </c>
      <c r="B255" s="6">
        <f t="shared" si="3"/>
        <v>13</v>
      </c>
      <c r="C255" s="2" t="s">
        <v>413</v>
      </c>
      <c r="D255" s="5">
        <v>0</v>
      </c>
      <c r="E255" s="5">
        <v>7055525.0599999996</v>
      </c>
      <c r="F255" s="5">
        <v>7055525.0599999996</v>
      </c>
      <c r="G255" s="5">
        <v>0</v>
      </c>
    </row>
    <row r="256" spans="1:7" x14ac:dyDescent="0.25">
      <c r="A256" s="2" t="s">
        <v>412</v>
      </c>
      <c r="B256" s="6">
        <f t="shared" si="3"/>
        <v>6</v>
      </c>
      <c r="C256" s="2" t="s">
        <v>95</v>
      </c>
      <c r="D256" s="5">
        <v>1131746203.3699999</v>
      </c>
      <c r="E256" s="5">
        <v>0</v>
      </c>
      <c r="F256" s="5">
        <v>30235844</v>
      </c>
      <c r="G256" s="5">
        <v>1161982047.3699999</v>
      </c>
    </row>
    <row r="257" spans="1:7" hidden="1" x14ac:dyDescent="0.25">
      <c r="A257" s="2" t="s">
        <v>411</v>
      </c>
      <c r="B257" s="6">
        <f t="shared" si="3"/>
        <v>9</v>
      </c>
      <c r="C257" s="2" t="s">
        <v>30</v>
      </c>
      <c r="D257" s="5">
        <v>1131746203.3699999</v>
      </c>
      <c r="E257" s="5">
        <v>0</v>
      </c>
      <c r="F257" s="5">
        <v>30235844</v>
      </c>
      <c r="G257" s="5">
        <v>1161982047.3699999</v>
      </c>
    </row>
    <row r="258" spans="1:7" hidden="1" x14ac:dyDescent="0.25">
      <c r="A258" s="2" t="s">
        <v>410</v>
      </c>
      <c r="B258" s="6">
        <f t="shared" si="3"/>
        <v>13</v>
      </c>
      <c r="C258" s="2" t="s">
        <v>30</v>
      </c>
      <c r="D258" s="5">
        <v>1131746203.3699999</v>
      </c>
      <c r="E258" s="5">
        <v>0</v>
      </c>
      <c r="F258" s="5">
        <v>30235844</v>
      </c>
      <c r="G258" s="5">
        <v>1161982047.3699999</v>
      </c>
    </row>
    <row r="259" spans="1:7" hidden="1" x14ac:dyDescent="0.25">
      <c r="A259" s="2" t="s">
        <v>409</v>
      </c>
      <c r="B259" s="6">
        <f t="shared" si="3"/>
        <v>3</v>
      </c>
      <c r="C259" s="2" t="s">
        <v>408</v>
      </c>
      <c r="D259" s="5">
        <v>2040089022.7</v>
      </c>
      <c r="E259" s="5">
        <v>0</v>
      </c>
      <c r="F259" s="5">
        <v>0</v>
      </c>
      <c r="G259" s="5">
        <v>2040089022.7</v>
      </c>
    </row>
    <row r="260" spans="1:7" x14ac:dyDescent="0.25">
      <c r="A260" s="2" t="s">
        <v>407</v>
      </c>
      <c r="B260" s="6">
        <f t="shared" si="3"/>
        <v>6</v>
      </c>
      <c r="C260" s="2" t="s">
        <v>406</v>
      </c>
      <c r="D260" s="5">
        <v>2040089022.7</v>
      </c>
      <c r="E260" s="5">
        <v>0</v>
      </c>
      <c r="F260" s="5">
        <v>0</v>
      </c>
      <c r="G260" s="5">
        <v>2040089022.7</v>
      </c>
    </row>
    <row r="261" spans="1:7" hidden="1" x14ac:dyDescent="0.25">
      <c r="A261" s="2" t="s">
        <v>405</v>
      </c>
      <c r="B261" s="6">
        <f t="shared" si="3"/>
        <v>9</v>
      </c>
      <c r="C261" s="2" t="s">
        <v>29</v>
      </c>
      <c r="D261" s="5">
        <v>2040089022.7</v>
      </c>
      <c r="E261" s="5">
        <v>0</v>
      </c>
      <c r="F261" s="5">
        <v>0</v>
      </c>
      <c r="G261" s="5">
        <v>2040089022.7</v>
      </c>
    </row>
    <row r="262" spans="1:7" hidden="1" x14ac:dyDescent="0.25">
      <c r="A262" s="2" t="s">
        <v>404</v>
      </c>
      <c r="B262" s="6">
        <f t="shared" si="3"/>
        <v>13</v>
      </c>
      <c r="C262" s="2" t="s">
        <v>29</v>
      </c>
      <c r="D262" s="5">
        <v>2040089022.7</v>
      </c>
      <c r="E262" s="5">
        <v>0</v>
      </c>
      <c r="F262" s="5">
        <v>0</v>
      </c>
      <c r="G262" s="5">
        <v>2040089022.7</v>
      </c>
    </row>
    <row r="263" spans="1:7" hidden="1" x14ac:dyDescent="0.25">
      <c r="A263" s="2" t="s">
        <v>403</v>
      </c>
      <c r="B263" s="6">
        <f t="shared" si="3"/>
        <v>1</v>
      </c>
      <c r="C263" s="2" t="s">
        <v>402</v>
      </c>
      <c r="D263" s="5">
        <v>134160287841.089</v>
      </c>
      <c r="E263" s="5">
        <v>141989239</v>
      </c>
      <c r="F263" s="5">
        <v>48149524.32</v>
      </c>
      <c r="G263" s="5">
        <v>134066448126.409</v>
      </c>
    </row>
    <row r="264" spans="1:7" hidden="1" x14ac:dyDescent="0.25">
      <c r="A264" s="2" t="s">
        <v>401</v>
      </c>
      <c r="B264" s="6">
        <f t="shared" si="3"/>
        <v>3</v>
      </c>
      <c r="C264" s="2" t="s">
        <v>400</v>
      </c>
      <c r="D264" s="5">
        <v>134160287841.089</v>
      </c>
      <c r="E264" s="5">
        <v>141989239</v>
      </c>
      <c r="F264" s="5">
        <v>48149524.32</v>
      </c>
      <c r="G264" s="5">
        <v>134066448126.409</v>
      </c>
    </row>
    <row r="265" spans="1:7" x14ac:dyDescent="0.25">
      <c r="A265" s="2" t="s">
        <v>399</v>
      </c>
      <c r="B265" s="6">
        <f t="shared" si="3"/>
        <v>6</v>
      </c>
      <c r="C265" s="2" t="s">
        <v>398</v>
      </c>
      <c r="D265" s="5">
        <v>-53788504787.151001</v>
      </c>
      <c r="E265" s="5">
        <v>0</v>
      </c>
      <c r="F265" s="5">
        <v>0</v>
      </c>
      <c r="G265" s="5">
        <v>-53788504787.151001</v>
      </c>
    </row>
    <row r="266" spans="1:7" hidden="1" x14ac:dyDescent="0.25">
      <c r="A266" s="2" t="s">
        <v>397</v>
      </c>
      <c r="B266" s="6">
        <f t="shared" ref="B266:B329" si="4">LEN(A266)</f>
        <v>9</v>
      </c>
      <c r="C266" s="2" t="s">
        <v>396</v>
      </c>
      <c r="D266" s="5">
        <v>-53788504787.151001</v>
      </c>
      <c r="E266" s="5">
        <v>0</v>
      </c>
      <c r="F266" s="5">
        <v>0</v>
      </c>
      <c r="G266" s="5">
        <v>-53788504787.151001</v>
      </c>
    </row>
    <row r="267" spans="1:7" hidden="1" x14ac:dyDescent="0.25">
      <c r="A267" s="2" t="s">
        <v>395</v>
      </c>
      <c r="B267" s="6">
        <f t="shared" si="4"/>
        <v>13</v>
      </c>
      <c r="C267" s="2" t="s">
        <v>57</v>
      </c>
      <c r="D267" s="5">
        <v>-53788504787.151001</v>
      </c>
      <c r="E267" s="5">
        <v>0</v>
      </c>
      <c r="F267" s="5">
        <v>0</v>
      </c>
      <c r="G267" s="5">
        <v>-53788504787.151001</v>
      </c>
    </row>
    <row r="268" spans="1:7" x14ac:dyDescent="0.25">
      <c r="A268" s="2" t="s">
        <v>394</v>
      </c>
      <c r="B268" s="6">
        <f t="shared" si="4"/>
        <v>6</v>
      </c>
      <c r="C268" s="2" t="s">
        <v>393</v>
      </c>
      <c r="D268" s="5">
        <v>187948792628.23999</v>
      </c>
      <c r="E268" s="5">
        <v>141989239</v>
      </c>
      <c r="F268" s="5">
        <v>48149524.32</v>
      </c>
      <c r="G268" s="5">
        <v>187854952913.56</v>
      </c>
    </row>
    <row r="269" spans="1:7" hidden="1" x14ac:dyDescent="0.25">
      <c r="A269" s="2" t="s">
        <v>392</v>
      </c>
      <c r="B269" s="6">
        <f t="shared" si="4"/>
        <v>9</v>
      </c>
      <c r="C269" s="2" t="s">
        <v>390</v>
      </c>
      <c r="D269" s="5">
        <v>193576656196.85001</v>
      </c>
      <c r="E269" s="5">
        <v>0</v>
      </c>
      <c r="F269" s="5">
        <v>48149524.32</v>
      </c>
      <c r="G269" s="5">
        <v>193624805721.17001</v>
      </c>
    </row>
    <row r="270" spans="1:7" hidden="1" x14ac:dyDescent="0.25">
      <c r="A270" s="2" t="s">
        <v>391</v>
      </c>
      <c r="B270" s="6">
        <f t="shared" si="4"/>
        <v>13</v>
      </c>
      <c r="C270" s="2" t="s">
        <v>390</v>
      </c>
      <c r="D270" s="5">
        <v>202031232814.42999</v>
      </c>
      <c r="E270" s="5">
        <v>0</v>
      </c>
      <c r="F270" s="5">
        <v>26893524.32</v>
      </c>
      <c r="G270" s="5">
        <v>202058126338.75</v>
      </c>
    </row>
    <row r="271" spans="1:7" ht="30" hidden="1" x14ac:dyDescent="0.25">
      <c r="A271" s="2" t="s">
        <v>389</v>
      </c>
      <c r="B271" s="6">
        <f t="shared" si="4"/>
        <v>13</v>
      </c>
      <c r="C271" s="2" t="s">
        <v>384</v>
      </c>
      <c r="D271" s="5">
        <v>-8454576617.5799999</v>
      </c>
      <c r="E271" s="5">
        <v>0</v>
      </c>
      <c r="F271" s="5">
        <v>21256000</v>
      </c>
      <c r="G271" s="5">
        <v>-8433320617.5799999</v>
      </c>
    </row>
    <row r="272" spans="1:7" hidden="1" x14ac:dyDescent="0.25">
      <c r="A272" s="2" t="s">
        <v>388</v>
      </c>
      <c r="B272" s="6">
        <f t="shared" si="4"/>
        <v>9</v>
      </c>
      <c r="C272" s="2" t="s">
        <v>386</v>
      </c>
      <c r="D272" s="5">
        <v>-5627863568.6099997</v>
      </c>
      <c r="E272" s="5">
        <v>141989239</v>
      </c>
      <c r="F272" s="5">
        <v>0</v>
      </c>
      <c r="G272" s="5">
        <v>-5769852807.6099997</v>
      </c>
    </row>
    <row r="273" spans="1:7" hidden="1" x14ac:dyDescent="0.25">
      <c r="A273" s="2" t="s">
        <v>387</v>
      </c>
      <c r="B273" s="6">
        <f t="shared" si="4"/>
        <v>13</v>
      </c>
      <c r="C273" s="2" t="s">
        <v>386</v>
      </c>
      <c r="D273" s="5">
        <v>-4283731505.5900002</v>
      </c>
      <c r="E273" s="5">
        <v>0</v>
      </c>
      <c r="F273" s="5">
        <v>0</v>
      </c>
      <c r="G273" s="5">
        <v>-4283731505.5900002</v>
      </c>
    </row>
    <row r="274" spans="1:7" ht="30" hidden="1" x14ac:dyDescent="0.25">
      <c r="A274" s="2" t="s">
        <v>385</v>
      </c>
      <c r="B274" s="6">
        <f t="shared" si="4"/>
        <v>13</v>
      </c>
      <c r="C274" s="2" t="s">
        <v>384</v>
      </c>
      <c r="D274" s="5">
        <v>-1344132063.02</v>
      </c>
      <c r="E274" s="5">
        <v>141989239</v>
      </c>
      <c r="F274" s="5">
        <v>0</v>
      </c>
      <c r="G274" s="5">
        <v>-1486121302.02</v>
      </c>
    </row>
    <row r="275" spans="1:7" hidden="1" x14ac:dyDescent="0.25">
      <c r="A275" s="2" t="s">
        <v>383</v>
      </c>
      <c r="B275" s="6">
        <f t="shared" si="4"/>
        <v>1</v>
      </c>
      <c r="C275" s="2" t="s">
        <v>382</v>
      </c>
      <c r="D275" s="5">
        <v>103620186080.50999</v>
      </c>
      <c r="E275" s="5">
        <v>49096969</v>
      </c>
      <c r="F275" s="5">
        <v>26839528627.509998</v>
      </c>
      <c r="G275" s="5">
        <v>130410617739.02</v>
      </c>
    </row>
    <row r="276" spans="1:7" hidden="1" x14ac:dyDescent="0.25">
      <c r="A276" s="2" t="s">
        <v>381</v>
      </c>
      <c r="B276" s="6">
        <f t="shared" si="4"/>
        <v>3</v>
      </c>
      <c r="C276" s="2" t="s">
        <v>380</v>
      </c>
      <c r="D276" s="5">
        <v>517080</v>
      </c>
      <c r="E276" s="5">
        <v>51708</v>
      </c>
      <c r="F276" s="5">
        <v>1655072</v>
      </c>
      <c r="G276" s="5">
        <v>2120444</v>
      </c>
    </row>
    <row r="277" spans="1:7" x14ac:dyDescent="0.25">
      <c r="A277" s="2" t="s">
        <v>379</v>
      </c>
      <c r="B277" s="6">
        <f t="shared" si="4"/>
        <v>6</v>
      </c>
      <c r="C277" s="2" t="s">
        <v>378</v>
      </c>
      <c r="D277" s="5">
        <v>517080</v>
      </c>
      <c r="E277" s="5">
        <v>51708</v>
      </c>
      <c r="F277" s="5">
        <v>1655072</v>
      </c>
      <c r="G277" s="5">
        <v>2120444</v>
      </c>
    </row>
    <row r="278" spans="1:7" hidden="1" x14ac:dyDescent="0.25">
      <c r="A278" s="2" t="s">
        <v>377</v>
      </c>
      <c r="B278" s="6">
        <f t="shared" si="4"/>
        <v>9</v>
      </c>
      <c r="C278" s="2" t="s">
        <v>375</v>
      </c>
      <c r="D278" s="5">
        <v>517080</v>
      </c>
      <c r="E278" s="5">
        <v>51708</v>
      </c>
      <c r="F278" s="5">
        <v>1655072</v>
      </c>
      <c r="G278" s="5">
        <v>2120444</v>
      </c>
    </row>
    <row r="279" spans="1:7" hidden="1" x14ac:dyDescent="0.25">
      <c r="A279" s="2" t="s">
        <v>376</v>
      </c>
      <c r="B279" s="6">
        <f t="shared" si="4"/>
        <v>13</v>
      </c>
      <c r="C279" s="2" t="s">
        <v>375</v>
      </c>
      <c r="D279" s="5">
        <v>517080</v>
      </c>
      <c r="E279" s="5">
        <v>51708</v>
      </c>
      <c r="F279" s="5">
        <v>1655072</v>
      </c>
      <c r="G279" s="5">
        <v>2120444</v>
      </c>
    </row>
    <row r="280" spans="1:7" hidden="1" x14ac:dyDescent="0.25">
      <c r="A280" s="2" t="s">
        <v>374</v>
      </c>
      <c r="B280" s="6">
        <f t="shared" si="4"/>
        <v>3</v>
      </c>
      <c r="C280" s="2" t="s">
        <v>201</v>
      </c>
      <c r="D280" s="5">
        <v>931056648</v>
      </c>
      <c r="E280" s="5">
        <v>7132929</v>
      </c>
      <c r="F280" s="5">
        <v>7132929</v>
      </c>
      <c r="G280" s="5">
        <v>931056648</v>
      </c>
    </row>
    <row r="281" spans="1:7" x14ac:dyDescent="0.25">
      <c r="A281" s="2" t="s">
        <v>373</v>
      </c>
      <c r="B281" s="6">
        <f t="shared" si="4"/>
        <v>6</v>
      </c>
      <c r="C281" s="2" t="s">
        <v>372</v>
      </c>
      <c r="D281" s="5">
        <v>931056648</v>
      </c>
      <c r="E281" s="5">
        <v>7132929</v>
      </c>
      <c r="F281" s="5">
        <v>7132929</v>
      </c>
      <c r="G281" s="5">
        <v>931056648</v>
      </c>
    </row>
    <row r="282" spans="1:7" hidden="1" x14ac:dyDescent="0.25">
      <c r="A282" s="2" t="s">
        <v>371</v>
      </c>
      <c r="B282" s="6">
        <f t="shared" si="4"/>
        <v>9</v>
      </c>
      <c r="C282" s="2" t="s">
        <v>66</v>
      </c>
      <c r="D282" s="5">
        <v>931056648</v>
      </c>
      <c r="E282" s="5">
        <v>7132929</v>
      </c>
      <c r="F282" s="5">
        <v>7132929</v>
      </c>
      <c r="G282" s="5">
        <v>931056648</v>
      </c>
    </row>
    <row r="283" spans="1:7" hidden="1" x14ac:dyDescent="0.25">
      <c r="A283" s="2" t="s">
        <v>370</v>
      </c>
      <c r="B283" s="6">
        <f t="shared" si="4"/>
        <v>13</v>
      </c>
      <c r="C283" s="2" t="s">
        <v>66</v>
      </c>
      <c r="D283" s="5">
        <v>931056648</v>
      </c>
      <c r="E283" s="5">
        <v>7132929</v>
      </c>
      <c r="F283" s="5">
        <v>7132929</v>
      </c>
      <c r="G283" s="5">
        <v>931056648</v>
      </c>
    </row>
    <row r="284" spans="1:7" hidden="1" x14ac:dyDescent="0.25">
      <c r="A284" s="2" t="s">
        <v>369</v>
      </c>
      <c r="B284" s="6">
        <f t="shared" si="4"/>
        <v>3</v>
      </c>
      <c r="C284" s="2" t="s">
        <v>195</v>
      </c>
      <c r="D284" s="5">
        <v>102547960419.05</v>
      </c>
      <c r="E284" s="5">
        <v>41912332</v>
      </c>
      <c r="F284" s="5">
        <v>26673496359.509998</v>
      </c>
      <c r="G284" s="5">
        <v>129179544446.56</v>
      </c>
    </row>
    <row r="285" spans="1:7" x14ac:dyDescent="0.25">
      <c r="A285" s="2" t="s">
        <v>368</v>
      </c>
      <c r="B285" s="6">
        <f t="shared" si="4"/>
        <v>6</v>
      </c>
      <c r="C285" s="2" t="s">
        <v>367</v>
      </c>
      <c r="D285" s="5">
        <v>96041044769.050003</v>
      </c>
      <c r="E285" s="5">
        <v>41912332</v>
      </c>
      <c r="F285" s="5">
        <v>25758960359.509998</v>
      </c>
      <c r="G285" s="5">
        <v>121758092796.56</v>
      </c>
    </row>
    <row r="286" spans="1:7" hidden="1" x14ac:dyDescent="0.25">
      <c r="A286" s="2" t="s">
        <v>366</v>
      </c>
      <c r="B286" s="6">
        <f t="shared" si="4"/>
        <v>9</v>
      </c>
      <c r="C286" s="2" t="s">
        <v>65</v>
      </c>
      <c r="D286" s="5">
        <v>86199881765.619995</v>
      </c>
      <c r="E286" s="5">
        <v>41912332</v>
      </c>
      <c r="F286" s="5">
        <v>20434825509.509998</v>
      </c>
      <c r="G286" s="5">
        <v>106592794943.13</v>
      </c>
    </row>
    <row r="287" spans="1:7" hidden="1" x14ac:dyDescent="0.25">
      <c r="A287" s="2" t="s">
        <v>365</v>
      </c>
      <c r="B287" s="6">
        <f t="shared" si="4"/>
        <v>9</v>
      </c>
      <c r="C287" s="2" t="s">
        <v>64</v>
      </c>
      <c r="D287" s="5">
        <v>9841163003.4300003</v>
      </c>
      <c r="E287" s="5">
        <v>0</v>
      </c>
      <c r="F287" s="5">
        <v>5324134850</v>
      </c>
      <c r="G287" s="5">
        <v>15165297853.43</v>
      </c>
    </row>
    <row r="288" spans="1:7" x14ac:dyDescent="0.25">
      <c r="A288" s="2" t="s">
        <v>364</v>
      </c>
      <c r="B288" s="6">
        <f t="shared" si="4"/>
        <v>6</v>
      </c>
      <c r="C288" s="2" t="s">
        <v>190</v>
      </c>
      <c r="D288" s="5">
        <v>6506915650</v>
      </c>
      <c r="E288" s="5">
        <v>0</v>
      </c>
      <c r="F288" s="5">
        <v>914536000</v>
      </c>
      <c r="G288" s="5">
        <v>7421451650</v>
      </c>
    </row>
    <row r="289" spans="1:7" hidden="1" x14ac:dyDescent="0.25">
      <c r="A289" s="2" t="s">
        <v>363</v>
      </c>
      <c r="B289" s="6">
        <f t="shared" si="4"/>
        <v>9</v>
      </c>
      <c r="C289" s="2" t="s">
        <v>63</v>
      </c>
      <c r="D289" s="5">
        <v>6506915650</v>
      </c>
      <c r="E289" s="5">
        <v>0</v>
      </c>
      <c r="F289" s="5">
        <v>914536000</v>
      </c>
      <c r="G289" s="5">
        <v>7421451650</v>
      </c>
    </row>
    <row r="290" spans="1:7" hidden="1" x14ac:dyDescent="0.25">
      <c r="A290" s="2" t="s">
        <v>362</v>
      </c>
      <c r="B290" s="6">
        <f t="shared" si="4"/>
        <v>3</v>
      </c>
      <c r="C290" s="2" t="s">
        <v>361</v>
      </c>
      <c r="D290" s="5">
        <v>140651933.46000001</v>
      </c>
      <c r="E290" s="5">
        <v>0</v>
      </c>
      <c r="F290" s="5">
        <v>157244267</v>
      </c>
      <c r="G290" s="5">
        <v>297896200.45999998</v>
      </c>
    </row>
    <row r="291" spans="1:7" x14ac:dyDescent="0.25">
      <c r="A291" s="2" t="s">
        <v>360</v>
      </c>
      <c r="B291" s="6">
        <f t="shared" si="4"/>
        <v>6</v>
      </c>
      <c r="C291" s="2" t="s">
        <v>359</v>
      </c>
      <c r="D291" s="5">
        <v>140651933.46000001</v>
      </c>
      <c r="E291" s="5">
        <v>0</v>
      </c>
      <c r="F291" s="5">
        <v>157244267</v>
      </c>
      <c r="G291" s="5">
        <v>297896200.45999998</v>
      </c>
    </row>
    <row r="292" spans="1:7" hidden="1" x14ac:dyDescent="0.25">
      <c r="A292" s="2" t="s">
        <v>358</v>
      </c>
      <c r="B292" s="6">
        <f t="shared" si="4"/>
        <v>9</v>
      </c>
      <c r="C292" s="2" t="s">
        <v>83</v>
      </c>
      <c r="D292" s="5">
        <v>56130675</v>
      </c>
      <c r="E292" s="5">
        <v>0</v>
      </c>
      <c r="F292" s="5">
        <v>122582327</v>
      </c>
      <c r="G292" s="5">
        <v>178713002</v>
      </c>
    </row>
    <row r="293" spans="1:7" hidden="1" x14ac:dyDescent="0.25">
      <c r="A293" s="2" t="s">
        <v>357</v>
      </c>
      <c r="B293" s="6">
        <f t="shared" si="4"/>
        <v>13</v>
      </c>
      <c r="C293" s="2" t="s">
        <v>62</v>
      </c>
      <c r="D293" s="5">
        <v>56130675</v>
      </c>
      <c r="E293" s="5">
        <v>0</v>
      </c>
      <c r="F293" s="5">
        <v>122582327</v>
      </c>
      <c r="G293" s="5">
        <v>178713002</v>
      </c>
    </row>
    <row r="294" spans="1:7" hidden="1" x14ac:dyDescent="0.25">
      <c r="A294" s="2" t="s">
        <v>356</v>
      </c>
      <c r="B294" s="6">
        <f t="shared" si="4"/>
        <v>9</v>
      </c>
      <c r="C294" s="2" t="s">
        <v>61</v>
      </c>
      <c r="D294" s="5">
        <v>69404790.459999993</v>
      </c>
      <c r="E294" s="5">
        <v>0</v>
      </c>
      <c r="F294" s="5">
        <v>27523116</v>
      </c>
      <c r="G294" s="5">
        <v>96927906.459999993</v>
      </c>
    </row>
    <row r="295" spans="1:7" hidden="1" x14ac:dyDescent="0.25">
      <c r="A295" s="2" t="s">
        <v>355</v>
      </c>
      <c r="B295" s="6">
        <f t="shared" si="4"/>
        <v>13</v>
      </c>
      <c r="C295" s="2" t="s">
        <v>61</v>
      </c>
      <c r="D295" s="5">
        <v>0</v>
      </c>
      <c r="E295" s="5">
        <v>0</v>
      </c>
      <c r="F295" s="5">
        <v>27523116</v>
      </c>
      <c r="G295" s="5">
        <v>27523116</v>
      </c>
    </row>
    <row r="296" spans="1:7" ht="30" hidden="1" x14ac:dyDescent="0.25">
      <c r="A296" s="2" t="s">
        <v>354</v>
      </c>
      <c r="B296" s="6">
        <f t="shared" si="4"/>
        <v>13</v>
      </c>
      <c r="C296" s="2" t="s">
        <v>60</v>
      </c>
      <c r="D296" s="5">
        <v>69404790.459999993</v>
      </c>
      <c r="E296" s="5">
        <v>0</v>
      </c>
      <c r="F296" s="5">
        <v>0</v>
      </c>
      <c r="G296" s="5">
        <v>69404790.459999993</v>
      </c>
    </row>
    <row r="297" spans="1:7" hidden="1" x14ac:dyDescent="0.25">
      <c r="A297" s="2" t="s">
        <v>353</v>
      </c>
      <c r="B297" s="6">
        <f t="shared" si="4"/>
        <v>9</v>
      </c>
      <c r="C297" s="2" t="s">
        <v>59</v>
      </c>
      <c r="D297" s="5">
        <v>15107050</v>
      </c>
      <c r="E297" s="5">
        <v>0</v>
      </c>
      <c r="F297" s="5">
        <v>7132929</v>
      </c>
      <c r="G297" s="5">
        <v>22239979</v>
      </c>
    </row>
    <row r="298" spans="1:7" hidden="1" x14ac:dyDescent="0.25">
      <c r="A298" s="2" t="s">
        <v>352</v>
      </c>
      <c r="B298" s="6">
        <f t="shared" si="4"/>
        <v>13</v>
      </c>
      <c r="C298" s="2" t="s">
        <v>59</v>
      </c>
      <c r="D298" s="5">
        <v>15107050</v>
      </c>
      <c r="E298" s="5">
        <v>0</v>
      </c>
      <c r="F298" s="5">
        <v>7132929</v>
      </c>
      <c r="G298" s="5">
        <v>22239979</v>
      </c>
    </row>
    <row r="299" spans="1:7" hidden="1" x14ac:dyDescent="0.25">
      <c r="A299" s="2" t="s">
        <v>351</v>
      </c>
      <c r="B299" s="6">
        <f t="shared" si="4"/>
        <v>9</v>
      </c>
      <c r="C299" s="2" t="s">
        <v>350</v>
      </c>
      <c r="D299" s="5">
        <v>9418</v>
      </c>
      <c r="E299" s="5">
        <v>0</v>
      </c>
      <c r="F299" s="5">
        <v>5895</v>
      </c>
      <c r="G299" s="5">
        <v>15313</v>
      </c>
    </row>
    <row r="300" spans="1:7" hidden="1" x14ac:dyDescent="0.25">
      <c r="A300" s="2" t="s">
        <v>349</v>
      </c>
      <c r="B300" s="6">
        <f t="shared" si="4"/>
        <v>13</v>
      </c>
      <c r="C300" s="2" t="s">
        <v>58</v>
      </c>
      <c r="D300" s="5">
        <v>9418</v>
      </c>
      <c r="E300" s="5">
        <v>0</v>
      </c>
      <c r="F300" s="5">
        <v>5895</v>
      </c>
      <c r="G300" s="5">
        <v>15313</v>
      </c>
    </row>
    <row r="301" spans="1:7" hidden="1" x14ac:dyDescent="0.25">
      <c r="A301" s="2" t="s">
        <v>348</v>
      </c>
      <c r="B301" s="6">
        <f t="shared" si="4"/>
        <v>1</v>
      </c>
      <c r="C301" s="2" t="s">
        <v>347</v>
      </c>
      <c r="D301" s="5">
        <v>92454392729.399994</v>
      </c>
      <c r="E301" s="5">
        <v>30463653285.220001</v>
      </c>
      <c r="F301" s="5">
        <v>826395129.49000001</v>
      </c>
      <c r="G301" s="5">
        <v>122091650885.13</v>
      </c>
    </row>
    <row r="302" spans="1:7" hidden="1" x14ac:dyDescent="0.25">
      <c r="A302" s="2" t="s">
        <v>346</v>
      </c>
      <c r="B302" s="6">
        <f t="shared" si="4"/>
        <v>3</v>
      </c>
      <c r="C302" s="2" t="s">
        <v>345</v>
      </c>
      <c r="D302" s="5">
        <v>75874727036.690002</v>
      </c>
      <c r="E302" s="5">
        <v>29695407353.509998</v>
      </c>
      <c r="F302" s="5">
        <v>746031933</v>
      </c>
      <c r="G302" s="5">
        <v>104824102457.2</v>
      </c>
    </row>
    <row r="303" spans="1:7" x14ac:dyDescent="0.25">
      <c r="A303" s="2" t="s">
        <v>344</v>
      </c>
      <c r="B303" s="6">
        <f t="shared" si="4"/>
        <v>6</v>
      </c>
      <c r="C303" s="2" t="s">
        <v>343</v>
      </c>
      <c r="D303" s="5">
        <v>33970203686</v>
      </c>
      <c r="E303" s="5">
        <v>8895558331</v>
      </c>
      <c r="F303" s="5">
        <v>3082220</v>
      </c>
      <c r="G303" s="5">
        <v>42862679797</v>
      </c>
    </row>
    <row r="304" spans="1:7" hidden="1" x14ac:dyDescent="0.25">
      <c r="A304" s="2" t="s">
        <v>342</v>
      </c>
      <c r="B304" s="6">
        <f t="shared" si="4"/>
        <v>9</v>
      </c>
      <c r="C304" s="2" t="s">
        <v>340</v>
      </c>
      <c r="D304" s="5">
        <v>25607761751</v>
      </c>
      <c r="E304" s="5">
        <v>6855715494</v>
      </c>
      <c r="F304" s="5">
        <v>1109599</v>
      </c>
      <c r="G304" s="5">
        <v>32462367646</v>
      </c>
    </row>
    <row r="305" spans="1:7" hidden="1" x14ac:dyDescent="0.25">
      <c r="A305" s="2" t="s">
        <v>341</v>
      </c>
      <c r="B305" s="6">
        <f t="shared" si="4"/>
        <v>13</v>
      </c>
      <c r="C305" s="2" t="s">
        <v>340</v>
      </c>
      <c r="D305" s="5">
        <v>25607761751</v>
      </c>
      <c r="E305" s="5">
        <v>6855715494</v>
      </c>
      <c r="F305" s="5">
        <v>1109599</v>
      </c>
      <c r="G305" s="5">
        <v>32462367646</v>
      </c>
    </row>
    <row r="306" spans="1:7" hidden="1" x14ac:dyDescent="0.25">
      <c r="A306" s="2" t="s">
        <v>339</v>
      </c>
      <c r="B306" s="6">
        <f t="shared" si="4"/>
        <v>9</v>
      </c>
      <c r="C306" s="2" t="s">
        <v>101</v>
      </c>
      <c r="D306" s="5">
        <v>20885289</v>
      </c>
      <c r="E306" s="5">
        <v>2969952</v>
      </c>
      <c r="F306" s="5">
        <v>0</v>
      </c>
      <c r="G306" s="5">
        <v>23855241</v>
      </c>
    </row>
    <row r="307" spans="1:7" hidden="1" x14ac:dyDescent="0.25">
      <c r="A307" s="2" t="s">
        <v>338</v>
      </c>
      <c r="B307" s="6">
        <f t="shared" si="4"/>
        <v>13</v>
      </c>
      <c r="C307" s="2" t="s">
        <v>101</v>
      </c>
      <c r="D307" s="5">
        <v>20885289</v>
      </c>
      <c r="E307" s="5">
        <v>2969952</v>
      </c>
      <c r="F307" s="5">
        <v>0</v>
      </c>
      <c r="G307" s="5">
        <v>23855241</v>
      </c>
    </row>
    <row r="308" spans="1:7" hidden="1" x14ac:dyDescent="0.25">
      <c r="A308" s="2" t="s">
        <v>337</v>
      </c>
      <c r="B308" s="6">
        <f t="shared" si="4"/>
        <v>9</v>
      </c>
      <c r="C308" s="2" t="s">
        <v>100</v>
      </c>
      <c r="D308" s="5">
        <v>6254689093</v>
      </c>
      <c r="E308" s="5">
        <v>1555411921</v>
      </c>
      <c r="F308" s="5">
        <v>1972621</v>
      </c>
      <c r="G308" s="5">
        <v>7808128393</v>
      </c>
    </row>
    <row r="309" spans="1:7" hidden="1" x14ac:dyDescent="0.25">
      <c r="A309" s="2" t="s">
        <v>336</v>
      </c>
      <c r="B309" s="6">
        <f t="shared" si="4"/>
        <v>13</v>
      </c>
      <c r="C309" s="2" t="s">
        <v>100</v>
      </c>
      <c r="D309" s="5">
        <v>6254689093</v>
      </c>
      <c r="E309" s="5">
        <v>1555411921</v>
      </c>
      <c r="F309" s="5">
        <v>1972621</v>
      </c>
      <c r="G309" s="5">
        <v>7808128393</v>
      </c>
    </row>
    <row r="310" spans="1:7" hidden="1" x14ac:dyDescent="0.25">
      <c r="A310" s="2" t="s">
        <v>335</v>
      </c>
      <c r="B310" s="6">
        <f t="shared" si="4"/>
        <v>9</v>
      </c>
      <c r="C310" s="2" t="s">
        <v>99</v>
      </c>
      <c r="D310" s="5">
        <v>680872293</v>
      </c>
      <c r="E310" s="5">
        <v>178474584</v>
      </c>
      <c r="F310" s="5">
        <v>0</v>
      </c>
      <c r="G310" s="5">
        <v>859346877</v>
      </c>
    </row>
    <row r="311" spans="1:7" hidden="1" x14ac:dyDescent="0.25">
      <c r="A311" s="2" t="s">
        <v>334</v>
      </c>
      <c r="B311" s="6">
        <f t="shared" si="4"/>
        <v>13</v>
      </c>
      <c r="C311" s="2" t="s">
        <v>99</v>
      </c>
      <c r="D311" s="5">
        <v>680872293</v>
      </c>
      <c r="E311" s="5">
        <v>178474584</v>
      </c>
      <c r="F311" s="5">
        <v>0</v>
      </c>
      <c r="G311" s="5">
        <v>859346877</v>
      </c>
    </row>
    <row r="312" spans="1:7" hidden="1" x14ac:dyDescent="0.25">
      <c r="A312" s="2" t="s">
        <v>333</v>
      </c>
      <c r="B312" s="6">
        <f t="shared" si="4"/>
        <v>9</v>
      </c>
      <c r="C312" s="2" t="s">
        <v>30</v>
      </c>
      <c r="D312" s="5">
        <v>1405995260</v>
      </c>
      <c r="E312" s="5">
        <v>302986380</v>
      </c>
      <c r="F312" s="5">
        <v>0</v>
      </c>
      <c r="G312" s="5">
        <v>1708981640</v>
      </c>
    </row>
    <row r="313" spans="1:7" hidden="1" x14ac:dyDescent="0.25">
      <c r="A313" s="2" t="s">
        <v>332</v>
      </c>
      <c r="B313" s="6">
        <f t="shared" si="4"/>
        <v>13</v>
      </c>
      <c r="C313" s="2" t="s">
        <v>98</v>
      </c>
      <c r="D313" s="5">
        <v>480581718</v>
      </c>
      <c r="E313" s="5">
        <v>113096145</v>
      </c>
      <c r="F313" s="5">
        <v>0</v>
      </c>
      <c r="G313" s="5">
        <v>593677863</v>
      </c>
    </row>
    <row r="314" spans="1:7" hidden="1" x14ac:dyDescent="0.25">
      <c r="A314" s="2" t="s">
        <v>331</v>
      </c>
      <c r="B314" s="6">
        <f t="shared" si="4"/>
        <v>13</v>
      </c>
      <c r="C314" s="2" t="s">
        <v>97</v>
      </c>
      <c r="D314" s="5">
        <v>835162280</v>
      </c>
      <c r="E314" s="5">
        <v>159654391</v>
      </c>
      <c r="F314" s="5">
        <v>0</v>
      </c>
      <c r="G314" s="5">
        <v>994816671</v>
      </c>
    </row>
    <row r="315" spans="1:7" hidden="1" x14ac:dyDescent="0.25">
      <c r="A315" s="2" t="s">
        <v>330</v>
      </c>
      <c r="B315" s="6">
        <f t="shared" si="4"/>
        <v>13</v>
      </c>
      <c r="C315" s="2" t="s">
        <v>96</v>
      </c>
      <c r="D315" s="5">
        <v>90251262</v>
      </c>
      <c r="E315" s="5">
        <v>30235844</v>
      </c>
      <c r="F315" s="5">
        <v>0</v>
      </c>
      <c r="G315" s="5">
        <v>120487106</v>
      </c>
    </row>
    <row r="316" spans="1:7" x14ac:dyDescent="0.25">
      <c r="A316" s="2" t="s">
        <v>329</v>
      </c>
      <c r="B316" s="6">
        <f t="shared" si="4"/>
        <v>6</v>
      </c>
      <c r="C316" s="2" t="s">
        <v>328</v>
      </c>
      <c r="D316" s="5">
        <v>11296404054</v>
      </c>
      <c r="E316" s="5">
        <v>3549610348</v>
      </c>
      <c r="F316" s="5">
        <v>738827810</v>
      </c>
      <c r="G316" s="5">
        <v>14107186592</v>
      </c>
    </row>
    <row r="317" spans="1:7" hidden="1" x14ac:dyDescent="0.25">
      <c r="A317" s="2" t="s">
        <v>327</v>
      </c>
      <c r="B317" s="6">
        <f t="shared" si="4"/>
        <v>9</v>
      </c>
      <c r="C317" s="2" t="s">
        <v>31</v>
      </c>
      <c r="D317" s="5">
        <v>1578267000</v>
      </c>
      <c r="E317" s="5">
        <v>404972800</v>
      </c>
      <c r="F317" s="5">
        <v>0</v>
      </c>
      <c r="G317" s="5">
        <v>1983239800</v>
      </c>
    </row>
    <row r="318" spans="1:7" hidden="1" x14ac:dyDescent="0.25">
      <c r="A318" s="2" t="s">
        <v>326</v>
      </c>
      <c r="B318" s="6">
        <f t="shared" si="4"/>
        <v>13</v>
      </c>
      <c r="C318" s="2" t="s">
        <v>31</v>
      </c>
      <c r="D318" s="5">
        <v>1578267000</v>
      </c>
      <c r="E318" s="5">
        <v>404972800</v>
      </c>
      <c r="F318" s="5">
        <v>0</v>
      </c>
      <c r="G318" s="5">
        <v>1983239800</v>
      </c>
    </row>
    <row r="319" spans="1:7" hidden="1" x14ac:dyDescent="0.25">
      <c r="A319" s="2" t="s">
        <v>325</v>
      </c>
      <c r="B319" s="6">
        <f t="shared" si="4"/>
        <v>9</v>
      </c>
      <c r="C319" s="2" t="s">
        <v>94</v>
      </c>
      <c r="D319" s="5">
        <v>3045563957</v>
      </c>
      <c r="E319" s="5">
        <v>748423516</v>
      </c>
      <c r="F319" s="5">
        <v>0</v>
      </c>
      <c r="G319" s="5">
        <v>3793987473</v>
      </c>
    </row>
    <row r="320" spans="1:7" hidden="1" x14ac:dyDescent="0.25">
      <c r="A320" s="2" t="s">
        <v>324</v>
      </c>
      <c r="B320" s="6">
        <f t="shared" si="4"/>
        <v>13</v>
      </c>
      <c r="C320" s="2" t="s">
        <v>94</v>
      </c>
      <c r="D320" s="5">
        <v>3045563957</v>
      </c>
      <c r="E320" s="5">
        <v>748423516</v>
      </c>
      <c r="F320" s="5">
        <v>0</v>
      </c>
      <c r="G320" s="5">
        <v>3793987473</v>
      </c>
    </row>
    <row r="321" spans="1:7" hidden="1" x14ac:dyDescent="0.25">
      <c r="A321" s="2" t="s">
        <v>323</v>
      </c>
      <c r="B321" s="6">
        <f t="shared" si="4"/>
        <v>9</v>
      </c>
      <c r="C321" s="2" t="s">
        <v>93</v>
      </c>
      <c r="D321" s="5">
        <v>802994100</v>
      </c>
      <c r="E321" s="5">
        <v>203296200</v>
      </c>
      <c r="F321" s="5">
        <v>0</v>
      </c>
      <c r="G321" s="5">
        <v>1006290300</v>
      </c>
    </row>
    <row r="322" spans="1:7" hidden="1" x14ac:dyDescent="0.25">
      <c r="A322" s="2" t="s">
        <v>322</v>
      </c>
      <c r="B322" s="6">
        <f t="shared" si="4"/>
        <v>13</v>
      </c>
      <c r="C322" s="2" t="s">
        <v>93</v>
      </c>
      <c r="D322" s="5">
        <v>802994100</v>
      </c>
      <c r="E322" s="5">
        <v>203296200</v>
      </c>
      <c r="F322" s="5">
        <v>0</v>
      </c>
      <c r="G322" s="5">
        <v>1006290300</v>
      </c>
    </row>
    <row r="323" spans="1:7" ht="30" hidden="1" x14ac:dyDescent="0.25">
      <c r="A323" s="2" t="s">
        <v>321</v>
      </c>
      <c r="B323" s="6">
        <f t="shared" si="4"/>
        <v>9</v>
      </c>
      <c r="C323" s="2" t="s">
        <v>92</v>
      </c>
      <c r="D323" s="5">
        <v>3012064948</v>
      </c>
      <c r="E323" s="5">
        <v>738827810</v>
      </c>
      <c r="F323" s="5">
        <v>0</v>
      </c>
      <c r="G323" s="5">
        <v>3750892758</v>
      </c>
    </row>
    <row r="324" spans="1:7" ht="30" hidden="1" x14ac:dyDescent="0.25">
      <c r="A324" s="2" t="s">
        <v>320</v>
      </c>
      <c r="B324" s="6">
        <f t="shared" si="4"/>
        <v>13</v>
      </c>
      <c r="C324" s="2" t="s">
        <v>92</v>
      </c>
      <c r="D324" s="5">
        <v>3012064948</v>
      </c>
      <c r="E324" s="5">
        <v>738827810</v>
      </c>
      <c r="F324" s="5">
        <v>0</v>
      </c>
      <c r="G324" s="5">
        <v>3750892758</v>
      </c>
    </row>
    <row r="325" spans="1:7" ht="30" hidden="1" x14ac:dyDescent="0.25">
      <c r="A325" s="2" t="s">
        <v>319</v>
      </c>
      <c r="B325" s="6">
        <f t="shared" si="4"/>
        <v>9</v>
      </c>
      <c r="C325" s="2" t="s">
        <v>91</v>
      </c>
      <c r="D325" s="5">
        <v>2857514049</v>
      </c>
      <c r="E325" s="5">
        <v>1454090022</v>
      </c>
      <c r="F325" s="5">
        <v>738827810</v>
      </c>
      <c r="G325" s="5">
        <v>3572776261</v>
      </c>
    </row>
    <row r="326" spans="1:7" ht="30" hidden="1" x14ac:dyDescent="0.25">
      <c r="A326" s="2" t="s">
        <v>318</v>
      </c>
      <c r="B326" s="6">
        <f t="shared" si="4"/>
        <v>13</v>
      </c>
      <c r="C326" s="2" t="s">
        <v>91</v>
      </c>
      <c r="D326" s="5">
        <v>2857514049</v>
      </c>
      <c r="E326" s="5">
        <v>1454090022</v>
      </c>
      <c r="F326" s="5">
        <v>738827810</v>
      </c>
      <c r="G326" s="5">
        <v>3572776261</v>
      </c>
    </row>
    <row r="327" spans="1:7" x14ac:dyDescent="0.25">
      <c r="A327" s="2" t="s">
        <v>317</v>
      </c>
      <c r="B327" s="6">
        <f t="shared" si="4"/>
        <v>6</v>
      </c>
      <c r="C327" s="2" t="s">
        <v>316</v>
      </c>
      <c r="D327" s="5">
        <v>1973475700</v>
      </c>
      <c r="E327" s="5">
        <v>506374600</v>
      </c>
      <c r="F327" s="5">
        <v>0</v>
      </c>
      <c r="G327" s="5">
        <v>2479850300</v>
      </c>
    </row>
    <row r="328" spans="1:7" hidden="1" x14ac:dyDescent="0.25">
      <c r="A328" s="2" t="s">
        <v>315</v>
      </c>
      <c r="B328" s="6">
        <f t="shared" si="4"/>
        <v>9</v>
      </c>
      <c r="C328" s="2" t="s">
        <v>44</v>
      </c>
      <c r="D328" s="5">
        <v>1183756500</v>
      </c>
      <c r="E328" s="5">
        <v>303737500</v>
      </c>
      <c r="F328" s="5">
        <v>0</v>
      </c>
      <c r="G328" s="5">
        <v>1487494000</v>
      </c>
    </row>
    <row r="329" spans="1:7" hidden="1" x14ac:dyDescent="0.25">
      <c r="A329" s="2" t="s">
        <v>314</v>
      </c>
      <c r="B329" s="6">
        <f t="shared" si="4"/>
        <v>13</v>
      </c>
      <c r="C329" s="2" t="s">
        <v>44</v>
      </c>
      <c r="D329" s="5">
        <v>1183756500</v>
      </c>
      <c r="E329" s="5">
        <v>303737500</v>
      </c>
      <c r="F329" s="5">
        <v>0</v>
      </c>
      <c r="G329" s="5">
        <v>1487494000</v>
      </c>
    </row>
    <row r="330" spans="1:7" hidden="1" x14ac:dyDescent="0.25">
      <c r="A330" s="2" t="s">
        <v>313</v>
      </c>
      <c r="B330" s="6">
        <f t="shared" ref="B330:B393" si="5">LEN(A330)</f>
        <v>9</v>
      </c>
      <c r="C330" s="2" t="s">
        <v>43</v>
      </c>
      <c r="D330" s="5">
        <v>197486700</v>
      </c>
      <c r="E330" s="5">
        <v>50674400</v>
      </c>
      <c r="F330" s="5">
        <v>0</v>
      </c>
      <c r="G330" s="5">
        <v>248161100</v>
      </c>
    </row>
    <row r="331" spans="1:7" hidden="1" x14ac:dyDescent="0.25">
      <c r="A331" s="2" t="s">
        <v>312</v>
      </c>
      <c r="B331" s="6">
        <f t="shared" si="5"/>
        <v>13</v>
      </c>
      <c r="C331" s="2" t="s">
        <v>43</v>
      </c>
      <c r="D331" s="5">
        <v>197486700</v>
      </c>
      <c r="E331" s="5">
        <v>50674400</v>
      </c>
      <c r="F331" s="5">
        <v>0</v>
      </c>
      <c r="G331" s="5">
        <v>248161100</v>
      </c>
    </row>
    <row r="332" spans="1:7" hidden="1" x14ac:dyDescent="0.25">
      <c r="A332" s="2" t="s">
        <v>311</v>
      </c>
      <c r="B332" s="6">
        <f t="shared" si="5"/>
        <v>9</v>
      </c>
      <c r="C332" s="2" t="s">
        <v>45</v>
      </c>
      <c r="D332" s="5">
        <v>197486700</v>
      </c>
      <c r="E332" s="5">
        <v>50674400</v>
      </c>
      <c r="F332" s="5">
        <v>0</v>
      </c>
      <c r="G332" s="5">
        <v>248161100</v>
      </c>
    </row>
    <row r="333" spans="1:7" hidden="1" x14ac:dyDescent="0.25">
      <c r="A333" s="2" t="s">
        <v>310</v>
      </c>
      <c r="B333" s="6">
        <f t="shared" si="5"/>
        <v>13</v>
      </c>
      <c r="C333" s="2" t="s">
        <v>45</v>
      </c>
      <c r="D333" s="5">
        <v>197486700</v>
      </c>
      <c r="E333" s="5">
        <v>50674400</v>
      </c>
      <c r="F333" s="5">
        <v>0</v>
      </c>
      <c r="G333" s="5">
        <v>248161100</v>
      </c>
    </row>
    <row r="334" spans="1:7" ht="30" hidden="1" x14ac:dyDescent="0.25">
      <c r="A334" s="2" t="s">
        <v>309</v>
      </c>
      <c r="B334" s="6">
        <f t="shared" si="5"/>
        <v>9</v>
      </c>
      <c r="C334" s="2" t="s">
        <v>46</v>
      </c>
      <c r="D334" s="5">
        <v>394745800</v>
      </c>
      <c r="E334" s="5">
        <v>101288300</v>
      </c>
      <c r="F334" s="5">
        <v>0</v>
      </c>
      <c r="G334" s="5">
        <v>496034100</v>
      </c>
    </row>
    <row r="335" spans="1:7" ht="30" hidden="1" x14ac:dyDescent="0.25">
      <c r="A335" s="2" t="s">
        <v>308</v>
      </c>
      <c r="B335" s="6">
        <f t="shared" si="5"/>
        <v>13</v>
      </c>
      <c r="C335" s="2" t="s">
        <v>46</v>
      </c>
      <c r="D335" s="5">
        <v>394745800</v>
      </c>
      <c r="E335" s="5">
        <v>101288300</v>
      </c>
      <c r="F335" s="5">
        <v>0</v>
      </c>
      <c r="G335" s="5">
        <v>496034100</v>
      </c>
    </row>
    <row r="336" spans="1:7" x14ac:dyDescent="0.25">
      <c r="A336" s="2" t="s">
        <v>307</v>
      </c>
      <c r="B336" s="6">
        <f t="shared" si="5"/>
        <v>6</v>
      </c>
      <c r="C336" s="2" t="s">
        <v>306</v>
      </c>
      <c r="D336" s="5">
        <v>16944090781</v>
      </c>
      <c r="E336" s="5">
        <v>4550527200</v>
      </c>
      <c r="F336" s="5">
        <v>1506864</v>
      </c>
      <c r="G336" s="5">
        <v>21493111117</v>
      </c>
    </row>
    <row r="337" spans="1:7" hidden="1" x14ac:dyDescent="0.25">
      <c r="A337" s="2" t="s">
        <v>305</v>
      </c>
      <c r="B337" s="6">
        <f t="shared" si="5"/>
        <v>9</v>
      </c>
      <c r="C337" s="2" t="s">
        <v>40</v>
      </c>
      <c r="D337" s="5">
        <v>1669866356</v>
      </c>
      <c r="E337" s="5">
        <v>782560165</v>
      </c>
      <c r="F337" s="5">
        <v>0</v>
      </c>
      <c r="G337" s="5">
        <v>2452426521</v>
      </c>
    </row>
    <row r="338" spans="1:7" hidden="1" x14ac:dyDescent="0.25">
      <c r="A338" s="2" t="s">
        <v>304</v>
      </c>
      <c r="B338" s="6">
        <f t="shared" si="5"/>
        <v>13</v>
      </c>
      <c r="C338" s="2" t="s">
        <v>40</v>
      </c>
      <c r="D338" s="5">
        <v>1669866356</v>
      </c>
      <c r="E338" s="5">
        <v>782560165</v>
      </c>
      <c r="F338" s="5">
        <v>0</v>
      </c>
      <c r="G338" s="5">
        <v>2452426521</v>
      </c>
    </row>
    <row r="339" spans="1:7" hidden="1" x14ac:dyDescent="0.25">
      <c r="A339" s="2" t="s">
        <v>303</v>
      </c>
      <c r="B339" s="6">
        <f t="shared" si="5"/>
        <v>9</v>
      </c>
      <c r="C339" s="2" t="s">
        <v>301</v>
      </c>
      <c r="D339" s="5">
        <v>3200424025</v>
      </c>
      <c r="E339" s="5">
        <v>807145613</v>
      </c>
      <c r="F339" s="5">
        <v>0</v>
      </c>
      <c r="G339" s="5">
        <v>4007569638</v>
      </c>
    </row>
    <row r="340" spans="1:7" hidden="1" x14ac:dyDescent="0.25">
      <c r="A340" s="2" t="s">
        <v>302</v>
      </c>
      <c r="B340" s="6">
        <f t="shared" si="5"/>
        <v>13</v>
      </c>
      <c r="C340" s="2" t="s">
        <v>301</v>
      </c>
      <c r="D340" s="5">
        <v>3200424025</v>
      </c>
      <c r="E340" s="5">
        <v>807145613</v>
      </c>
      <c r="F340" s="5">
        <v>0</v>
      </c>
      <c r="G340" s="5">
        <v>4007569638</v>
      </c>
    </row>
    <row r="341" spans="1:7" hidden="1" x14ac:dyDescent="0.25">
      <c r="A341" s="2" t="s">
        <v>300</v>
      </c>
      <c r="B341" s="6">
        <f t="shared" si="5"/>
        <v>9</v>
      </c>
      <c r="C341" s="2" t="s">
        <v>39</v>
      </c>
      <c r="D341" s="5">
        <v>1178956268</v>
      </c>
      <c r="E341" s="5">
        <v>277620128</v>
      </c>
      <c r="F341" s="5">
        <v>0</v>
      </c>
      <c r="G341" s="5">
        <v>1456576396</v>
      </c>
    </row>
    <row r="342" spans="1:7" hidden="1" x14ac:dyDescent="0.25">
      <c r="A342" s="2" t="s">
        <v>299</v>
      </c>
      <c r="B342" s="6">
        <f t="shared" si="5"/>
        <v>13</v>
      </c>
      <c r="C342" s="2" t="s">
        <v>39</v>
      </c>
      <c r="D342" s="5">
        <v>1178956268</v>
      </c>
      <c r="E342" s="5">
        <v>277620128</v>
      </c>
      <c r="F342" s="5">
        <v>0</v>
      </c>
      <c r="G342" s="5">
        <v>1456576396</v>
      </c>
    </row>
    <row r="343" spans="1:7" hidden="1" x14ac:dyDescent="0.25">
      <c r="A343" s="2" t="s">
        <v>298</v>
      </c>
      <c r="B343" s="6">
        <f t="shared" si="5"/>
        <v>9</v>
      </c>
      <c r="C343" s="2" t="s">
        <v>37</v>
      </c>
      <c r="D343" s="5">
        <v>3389449621</v>
      </c>
      <c r="E343" s="5">
        <v>847516165</v>
      </c>
      <c r="F343" s="5">
        <v>0</v>
      </c>
      <c r="G343" s="5">
        <v>4236965786</v>
      </c>
    </row>
    <row r="344" spans="1:7" hidden="1" x14ac:dyDescent="0.25">
      <c r="A344" s="2" t="s">
        <v>297</v>
      </c>
      <c r="B344" s="6">
        <f t="shared" si="5"/>
        <v>13</v>
      </c>
      <c r="C344" s="2" t="s">
        <v>37</v>
      </c>
      <c r="D344" s="5">
        <v>3389449621</v>
      </c>
      <c r="E344" s="5">
        <v>847516165</v>
      </c>
      <c r="F344" s="5">
        <v>0</v>
      </c>
      <c r="G344" s="5">
        <v>4236965786</v>
      </c>
    </row>
    <row r="345" spans="1:7" hidden="1" x14ac:dyDescent="0.25">
      <c r="A345" s="2" t="s">
        <v>296</v>
      </c>
      <c r="B345" s="6">
        <f t="shared" si="5"/>
        <v>9</v>
      </c>
      <c r="C345" s="2" t="s">
        <v>38</v>
      </c>
      <c r="D345" s="5">
        <v>1846879607</v>
      </c>
      <c r="E345" s="5">
        <v>416223290</v>
      </c>
      <c r="F345" s="5">
        <v>0</v>
      </c>
      <c r="G345" s="5">
        <v>2263102897</v>
      </c>
    </row>
    <row r="346" spans="1:7" hidden="1" x14ac:dyDescent="0.25">
      <c r="A346" s="2" t="s">
        <v>295</v>
      </c>
      <c r="B346" s="6">
        <f t="shared" si="5"/>
        <v>13</v>
      </c>
      <c r="C346" s="2" t="s">
        <v>38</v>
      </c>
      <c r="D346" s="5">
        <v>1846879607</v>
      </c>
      <c r="E346" s="5">
        <v>416223290</v>
      </c>
      <c r="F346" s="5">
        <v>0</v>
      </c>
      <c r="G346" s="5">
        <v>2263102897</v>
      </c>
    </row>
    <row r="347" spans="1:7" hidden="1" x14ac:dyDescent="0.25">
      <c r="A347" s="2" t="s">
        <v>294</v>
      </c>
      <c r="B347" s="6">
        <f t="shared" si="5"/>
        <v>9</v>
      </c>
      <c r="C347" s="2" t="s">
        <v>36</v>
      </c>
      <c r="D347" s="5">
        <v>145534623</v>
      </c>
      <c r="E347" s="5">
        <v>33990384</v>
      </c>
      <c r="F347" s="5">
        <v>0</v>
      </c>
      <c r="G347" s="5">
        <v>179525007</v>
      </c>
    </row>
    <row r="348" spans="1:7" hidden="1" x14ac:dyDescent="0.25">
      <c r="A348" s="2" t="s">
        <v>293</v>
      </c>
      <c r="B348" s="6">
        <f t="shared" si="5"/>
        <v>13</v>
      </c>
      <c r="C348" s="2" t="s">
        <v>36</v>
      </c>
      <c r="D348" s="5">
        <v>145534623</v>
      </c>
      <c r="E348" s="5">
        <v>33990384</v>
      </c>
      <c r="F348" s="5">
        <v>0</v>
      </c>
      <c r="G348" s="5">
        <v>179525007</v>
      </c>
    </row>
    <row r="349" spans="1:7" hidden="1" x14ac:dyDescent="0.25">
      <c r="A349" s="2" t="s">
        <v>292</v>
      </c>
      <c r="B349" s="6">
        <f t="shared" si="5"/>
        <v>9</v>
      </c>
      <c r="C349" s="2" t="s">
        <v>35</v>
      </c>
      <c r="D349" s="5">
        <v>5512980281</v>
      </c>
      <c r="E349" s="5">
        <v>1385471455</v>
      </c>
      <c r="F349" s="5">
        <v>1506864</v>
      </c>
      <c r="G349" s="5">
        <v>6896944872</v>
      </c>
    </row>
    <row r="350" spans="1:7" hidden="1" x14ac:dyDescent="0.25">
      <c r="A350" s="2" t="s">
        <v>291</v>
      </c>
      <c r="B350" s="6">
        <f t="shared" si="5"/>
        <v>13</v>
      </c>
      <c r="C350" s="2" t="s">
        <v>35</v>
      </c>
      <c r="D350" s="5">
        <v>165303107</v>
      </c>
      <c r="E350" s="5">
        <v>40674219</v>
      </c>
      <c r="F350" s="5">
        <v>0</v>
      </c>
      <c r="G350" s="5">
        <v>205977326</v>
      </c>
    </row>
    <row r="351" spans="1:7" hidden="1" x14ac:dyDescent="0.25">
      <c r="A351" s="2" t="s">
        <v>290</v>
      </c>
      <c r="B351" s="6">
        <f t="shared" si="5"/>
        <v>13</v>
      </c>
      <c r="C351" s="2" t="s">
        <v>90</v>
      </c>
      <c r="D351" s="5">
        <v>185839216</v>
      </c>
      <c r="E351" s="5">
        <v>46286875</v>
      </c>
      <c r="F351" s="5">
        <v>0</v>
      </c>
      <c r="G351" s="5">
        <v>232126091</v>
      </c>
    </row>
    <row r="352" spans="1:7" hidden="1" x14ac:dyDescent="0.25">
      <c r="A352" s="2" t="s">
        <v>289</v>
      </c>
      <c r="B352" s="6">
        <f t="shared" si="5"/>
        <v>13</v>
      </c>
      <c r="C352" s="2" t="s">
        <v>89</v>
      </c>
      <c r="D352" s="5">
        <v>4777889028</v>
      </c>
      <c r="E352" s="5">
        <v>1188162264</v>
      </c>
      <c r="F352" s="5">
        <v>1506864</v>
      </c>
      <c r="G352" s="5">
        <v>5964544428</v>
      </c>
    </row>
    <row r="353" spans="1:7" hidden="1" x14ac:dyDescent="0.25">
      <c r="A353" s="2" t="s">
        <v>288</v>
      </c>
      <c r="B353" s="6">
        <f t="shared" si="5"/>
        <v>13</v>
      </c>
      <c r="C353" s="2" t="s">
        <v>88</v>
      </c>
      <c r="D353" s="5">
        <v>383948930</v>
      </c>
      <c r="E353" s="5">
        <v>110348097</v>
      </c>
      <c r="F353" s="5">
        <v>0</v>
      </c>
      <c r="G353" s="5">
        <v>494297027</v>
      </c>
    </row>
    <row r="354" spans="1:7" x14ac:dyDescent="0.25">
      <c r="A354" s="2" t="s">
        <v>287</v>
      </c>
      <c r="B354" s="6">
        <f t="shared" si="5"/>
        <v>6</v>
      </c>
      <c r="C354" s="2" t="s">
        <v>286</v>
      </c>
      <c r="D354" s="5">
        <v>11397610815.690001</v>
      </c>
      <c r="E354" s="5">
        <v>12193336874.51</v>
      </c>
      <c r="F354" s="5">
        <v>2615039</v>
      </c>
      <c r="G354" s="5">
        <v>23588332651.200001</v>
      </c>
    </row>
    <row r="355" spans="1:7" hidden="1" x14ac:dyDescent="0.25">
      <c r="A355" s="2" t="s">
        <v>285</v>
      </c>
      <c r="B355" s="6">
        <f t="shared" si="5"/>
        <v>9</v>
      </c>
      <c r="C355" s="2" t="s">
        <v>87</v>
      </c>
      <c r="D355" s="5">
        <v>238210000</v>
      </c>
      <c r="E355" s="5">
        <v>4958728000</v>
      </c>
      <c r="F355" s="5">
        <v>0</v>
      </c>
      <c r="G355" s="5">
        <v>5196938000</v>
      </c>
    </row>
    <row r="356" spans="1:7" hidden="1" x14ac:dyDescent="0.25">
      <c r="A356" s="2" t="s">
        <v>284</v>
      </c>
      <c r="B356" s="6">
        <f t="shared" si="5"/>
        <v>13</v>
      </c>
      <c r="C356" s="2" t="s">
        <v>87</v>
      </c>
      <c r="D356" s="5">
        <v>238210000</v>
      </c>
      <c r="E356" s="5">
        <v>4958728000</v>
      </c>
      <c r="F356" s="5">
        <v>0</v>
      </c>
      <c r="G356" s="5">
        <v>5196938000</v>
      </c>
    </row>
    <row r="357" spans="1:7" hidden="1" x14ac:dyDescent="0.25">
      <c r="A357" s="2" t="s">
        <v>283</v>
      </c>
      <c r="B357" s="6">
        <f t="shared" si="5"/>
        <v>9</v>
      </c>
      <c r="C357" s="2" t="s">
        <v>86</v>
      </c>
      <c r="D357" s="5">
        <v>8017320</v>
      </c>
      <c r="E357" s="5">
        <v>0</v>
      </c>
      <c r="F357" s="5">
        <v>0</v>
      </c>
      <c r="G357" s="5">
        <v>8017320</v>
      </c>
    </row>
    <row r="358" spans="1:7" hidden="1" x14ac:dyDescent="0.25">
      <c r="A358" s="2" t="s">
        <v>282</v>
      </c>
      <c r="B358" s="6">
        <f t="shared" si="5"/>
        <v>13</v>
      </c>
      <c r="C358" s="2" t="s">
        <v>86</v>
      </c>
      <c r="D358" s="5">
        <v>8017320</v>
      </c>
      <c r="E358" s="5">
        <v>0</v>
      </c>
      <c r="F358" s="5">
        <v>0</v>
      </c>
      <c r="G358" s="5">
        <v>8017320</v>
      </c>
    </row>
    <row r="359" spans="1:7" hidden="1" x14ac:dyDescent="0.25">
      <c r="A359" s="2" t="s">
        <v>281</v>
      </c>
      <c r="B359" s="6">
        <f t="shared" si="5"/>
        <v>9</v>
      </c>
      <c r="C359" s="2" t="s">
        <v>85</v>
      </c>
      <c r="D359" s="5">
        <v>206890824</v>
      </c>
      <c r="E359" s="5">
        <v>180705573.88999999</v>
      </c>
      <c r="F359" s="5">
        <v>0</v>
      </c>
      <c r="G359" s="5">
        <v>387596397.88999999</v>
      </c>
    </row>
    <row r="360" spans="1:7" hidden="1" x14ac:dyDescent="0.25">
      <c r="A360" s="2" t="s">
        <v>280</v>
      </c>
      <c r="B360" s="6">
        <f t="shared" si="5"/>
        <v>13</v>
      </c>
      <c r="C360" s="2" t="s">
        <v>85</v>
      </c>
      <c r="D360" s="5">
        <v>206890824</v>
      </c>
      <c r="E360" s="5">
        <v>180705573.88999999</v>
      </c>
      <c r="F360" s="5">
        <v>0</v>
      </c>
      <c r="G360" s="5">
        <v>387596397.88999999</v>
      </c>
    </row>
    <row r="361" spans="1:7" hidden="1" x14ac:dyDescent="0.25">
      <c r="A361" s="2" t="s">
        <v>279</v>
      </c>
      <c r="B361" s="6">
        <f t="shared" si="5"/>
        <v>9</v>
      </c>
      <c r="C361" s="2" t="s">
        <v>84</v>
      </c>
      <c r="D361" s="5">
        <v>1532055803.3299999</v>
      </c>
      <c r="E361" s="5">
        <v>1075038828</v>
      </c>
      <c r="F361" s="5">
        <v>2615039</v>
      </c>
      <c r="G361" s="5">
        <v>2604479592.3299999</v>
      </c>
    </row>
    <row r="362" spans="1:7" hidden="1" x14ac:dyDescent="0.25">
      <c r="A362" s="2" t="s">
        <v>278</v>
      </c>
      <c r="B362" s="6">
        <f t="shared" si="5"/>
        <v>13</v>
      </c>
      <c r="C362" s="2" t="s">
        <v>84</v>
      </c>
      <c r="D362" s="5">
        <v>1532055803.3299999</v>
      </c>
      <c r="E362" s="5">
        <v>1075038828</v>
      </c>
      <c r="F362" s="5">
        <v>2615039</v>
      </c>
      <c r="G362" s="5">
        <v>2604479592.3299999</v>
      </c>
    </row>
    <row r="363" spans="1:7" hidden="1" x14ac:dyDescent="0.25">
      <c r="A363" s="2" t="s">
        <v>277</v>
      </c>
      <c r="B363" s="6">
        <f t="shared" si="5"/>
        <v>9</v>
      </c>
      <c r="C363" s="2" t="s">
        <v>83</v>
      </c>
      <c r="D363" s="5">
        <v>449449073</v>
      </c>
      <c r="E363" s="5">
        <v>223091151</v>
      </c>
      <c r="F363" s="5">
        <v>0</v>
      </c>
      <c r="G363" s="5">
        <v>672540224</v>
      </c>
    </row>
    <row r="364" spans="1:7" hidden="1" x14ac:dyDescent="0.25">
      <c r="A364" s="2" t="s">
        <v>276</v>
      </c>
      <c r="B364" s="6">
        <f t="shared" si="5"/>
        <v>13</v>
      </c>
      <c r="C364" s="2" t="s">
        <v>83</v>
      </c>
      <c r="D364" s="5">
        <v>449449073</v>
      </c>
      <c r="E364" s="5">
        <v>223091151</v>
      </c>
      <c r="F364" s="5">
        <v>0</v>
      </c>
      <c r="G364" s="5">
        <v>672540224</v>
      </c>
    </row>
    <row r="365" spans="1:7" hidden="1" x14ac:dyDescent="0.25">
      <c r="A365" s="2" t="s">
        <v>275</v>
      </c>
      <c r="B365" s="6">
        <f t="shared" si="5"/>
        <v>9</v>
      </c>
      <c r="C365" s="2" t="s">
        <v>82</v>
      </c>
      <c r="D365" s="5">
        <v>1154419</v>
      </c>
      <c r="E365" s="5">
        <v>0</v>
      </c>
      <c r="F365" s="5">
        <v>0</v>
      </c>
      <c r="G365" s="5">
        <v>1154419</v>
      </c>
    </row>
    <row r="366" spans="1:7" hidden="1" x14ac:dyDescent="0.25">
      <c r="A366" s="2" t="s">
        <v>274</v>
      </c>
      <c r="B366" s="6">
        <f t="shared" si="5"/>
        <v>13</v>
      </c>
      <c r="C366" s="2" t="s">
        <v>82</v>
      </c>
      <c r="D366" s="5">
        <v>1154419</v>
      </c>
      <c r="E366" s="5">
        <v>0</v>
      </c>
      <c r="F366" s="5">
        <v>0</v>
      </c>
      <c r="G366" s="5">
        <v>1154419</v>
      </c>
    </row>
    <row r="367" spans="1:7" hidden="1" x14ac:dyDescent="0.25">
      <c r="A367" s="2" t="s">
        <v>273</v>
      </c>
      <c r="B367" s="6">
        <f t="shared" si="5"/>
        <v>9</v>
      </c>
      <c r="C367" s="2" t="s">
        <v>81</v>
      </c>
      <c r="D367" s="5">
        <v>241500</v>
      </c>
      <c r="E367" s="5">
        <v>36547132</v>
      </c>
      <c r="F367" s="5">
        <v>0</v>
      </c>
      <c r="G367" s="5">
        <v>36788632</v>
      </c>
    </row>
    <row r="368" spans="1:7" hidden="1" x14ac:dyDescent="0.25">
      <c r="A368" s="2" t="s">
        <v>272</v>
      </c>
      <c r="B368" s="6">
        <f t="shared" si="5"/>
        <v>13</v>
      </c>
      <c r="C368" s="2" t="s">
        <v>81</v>
      </c>
      <c r="D368" s="5">
        <v>241500</v>
      </c>
      <c r="E368" s="5">
        <v>36547132</v>
      </c>
      <c r="F368" s="5">
        <v>0</v>
      </c>
      <c r="G368" s="5">
        <v>36788632</v>
      </c>
    </row>
    <row r="369" spans="1:7" hidden="1" x14ac:dyDescent="0.25">
      <c r="A369" s="2" t="s">
        <v>271</v>
      </c>
      <c r="B369" s="6">
        <f t="shared" si="5"/>
        <v>9</v>
      </c>
      <c r="C369" s="2" t="s">
        <v>80</v>
      </c>
      <c r="D369" s="5">
        <v>2002830704</v>
      </c>
      <c r="E369" s="5">
        <v>2618077900.6199999</v>
      </c>
      <c r="F369" s="5">
        <v>0</v>
      </c>
      <c r="G369" s="5">
        <v>4620908604.6199999</v>
      </c>
    </row>
    <row r="370" spans="1:7" hidden="1" x14ac:dyDescent="0.25">
      <c r="A370" s="2" t="s">
        <v>270</v>
      </c>
      <c r="B370" s="6">
        <f t="shared" si="5"/>
        <v>13</v>
      </c>
      <c r="C370" s="2" t="s">
        <v>80</v>
      </c>
      <c r="D370" s="5">
        <v>2002830704</v>
      </c>
      <c r="E370" s="5">
        <v>2618077900.6199999</v>
      </c>
      <c r="F370" s="5">
        <v>0</v>
      </c>
      <c r="G370" s="5">
        <v>4620908604.6199999</v>
      </c>
    </row>
    <row r="371" spans="1:7" ht="30" hidden="1" x14ac:dyDescent="0.25">
      <c r="A371" s="2" t="s">
        <v>269</v>
      </c>
      <c r="B371" s="6">
        <f t="shared" si="5"/>
        <v>9</v>
      </c>
      <c r="C371" s="2" t="s">
        <v>79</v>
      </c>
      <c r="D371" s="5">
        <v>329280850.93000001</v>
      </c>
      <c r="E371" s="5">
        <v>325647419</v>
      </c>
      <c r="F371" s="5">
        <v>0</v>
      </c>
      <c r="G371" s="5">
        <v>654928269.92999995</v>
      </c>
    </row>
    <row r="372" spans="1:7" ht="30" hidden="1" x14ac:dyDescent="0.25">
      <c r="A372" s="2" t="s">
        <v>268</v>
      </c>
      <c r="B372" s="6">
        <f t="shared" si="5"/>
        <v>13</v>
      </c>
      <c r="C372" s="2" t="s">
        <v>79</v>
      </c>
      <c r="D372" s="5">
        <v>329280850.93000001</v>
      </c>
      <c r="E372" s="5">
        <v>325647419</v>
      </c>
      <c r="F372" s="5">
        <v>0</v>
      </c>
      <c r="G372" s="5">
        <v>654928269.92999995</v>
      </c>
    </row>
    <row r="373" spans="1:7" hidden="1" x14ac:dyDescent="0.25">
      <c r="A373" s="2" t="s">
        <v>267</v>
      </c>
      <c r="B373" s="6">
        <f t="shared" si="5"/>
        <v>9</v>
      </c>
      <c r="C373" s="2" t="s">
        <v>78</v>
      </c>
      <c r="D373" s="5">
        <v>304638402.43000001</v>
      </c>
      <c r="E373" s="5">
        <v>0</v>
      </c>
      <c r="F373" s="5">
        <v>0</v>
      </c>
      <c r="G373" s="5">
        <v>304638402.43000001</v>
      </c>
    </row>
    <row r="374" spans="1:7" hidden="1" x14ac:dyDescent="0.25">
      <c r="A374" s="2" t="s">
        <v>266</v>
      </c>
      <c r="B374" s="6">
        <f t="shared" si="5"/>
        <v>13</v>
      </c>
      <c r="C374" s="2" t="s">
        <v>78</v>
      </c>
      <c r="D374" s="5">
        <v>304638402.43000001</v>
      </c>
      <c r="E374" s="5">
        <v>0</v>
      </c>
      <c r="F374" s="5">
        <v>0</v>
      </c>
      <c r="G374" s="5">
        <v>304638402.43000001</v>
      </c>
    </row>
    <row r="375" spans="1:7" hidden="1" x14ac:dyDescent="0.25">
      <c r="A375" s="2" t="s">
        <v>265</v>
      </c>
      <c r="B375" s="6">
        <f t="shared" si="5"/>
        <v>9</v>
      </c>
      <c r="C375" s="2" t="s">
        <v>77</v>
      </c>
      <c r="D375" s="5">
        <v>5256626701</v>
      </c>
      <c r="E375" s="5">
        <v>2582484158</v>
      </c>
      <c r="F375" s="5">
        <v>0</v>
      </c>
      <c r="G375" s="5">
        <v>7839110859</v>
      </c>
    </row>
    <row r="376" spans="1:7" hidden="1" x14ac:dyDescent="0.25">
      <c r="A376" s="2" t="s">
        <v>264</v>
      </c>
      <c r="B376" s="6">
        <f t="shared" si="5"/>
        <v>13</v>
      </c>
      <c r="C376" s="2" t="s">
        <v>77</v>
      </c>
      <c r="D376" s="5">
        <v>5256626701</v>
      </c>
      <c r="E376" s="5">
        <v>2582484158</v>
      </c>
      <c r="F376" s="5">
        <v>0</v>
      </c>
      <c r="G376" s="5">
        <v>7839110859</v>
      </c>
    </row>
    <row r="377" spans="1:7" hidden="1" x14ac:dyDescent="0.25">
      <c r="A377" s="2" t="s">
        <v>263</v>
      </c>
      <c r="B377" s="6">
        <f t="shared" si="5"/>
        <v>9</v>
      </c>
      <c r="C377" s="2" t="s">
        <v>42</v>
      </c>
      <c r="D377" s="5">
        <v>1068215218</v>
      </c>
      <c r="E377" s="5">
        <v>193016712</v>
      </c>
      <c r="F377" s="5">
        <v>0</v>
      </c>
      <c r="G377" s="5">
        <v>1261231930</v>
      </c>
    </row>
    <row r="378" spans="1:7" hidden="1" x14ac:dyDescent="0.25">
      <c r="A378" s="2" t="s">
        <v>262</v>
      </c>
      <c r="B378" s="6">
        <f t="shared" si="5"/>
        <v>13</v>
      </c>
      <c r="C378" s="2" t="s">
        <v>42</v>
      </c>
      <c r="D378" s="5">
        <v>1068215218</v>
      </c>
      <c r="E378" s="5">
        <v>193016712</v>
      </c>
      <c r="F378" s="5">
        <v>0</v>
      </c>
      <c r="G378" s="5">
        <v>1261231930</v>
      </c>
    </row>
    <row r="379" spans="1:7" x14ac:dyDescent="0.25">
      <c r="A379" s="2" t="s">
        <v>261</v>
      </c>
      <c r="B379" s="6">
        <f t="shared" si="5"/>
        <v>6</v>
      </c>
      <c r="C379" s="2" t="s">
        <v>260</v>
      </c>
      <c r="D379" s="5">
        <v>292942000</v>
      </c>
      <c r="E379" s="5">
        <v>0</v>
      </c>
      <c r="F379" s="5">
        <v>0</v>
      </c>
      <c r="G379" s="5">
        <v>292942000</v>
      </c>
    </row>
    <row r="380" spans="1:7" hidden="1" x14ac:dyDescent="0.25">
      <c r="A380" s="2" t="s">
        <v>259</v>
      </c>
      <c r="B380" s="6">
        <f t="shared" si="5"/>
        <v>9</v>
      </c>
      <c r="C380" s="2" t="s">
        <v>76</v>
      </c>
      <c r="D380" s="5">
        <v>292942000</v>
      </c>
      <c r="E380" s="5">
        <v>0</v>
      </c>
      <c r="F380" s="5">
        <v>0</v>
      </c>
      <c r="G380" s="5">
        <v>292942000</v>
      </c>
    </row>
    <row r="381" spans="1:7" hidden="1" x14ac:dyDescent="0.25">
      <c r="A381" s="2" t="s">
        <v>258</v>
      </c>
      <c r="B381" s="6">
        <f t="shared" si="5"/>
        <v>13</v>
      </c>
      <c r="C381" s="2" t="s">
        <v>76</v>
      </c>
      <c r="D381" s="5">
        <v>292942000</v>
      </c>
      <c r="E381" s="5">
        <v>0</v>
      </c>
      <c r="F381" s="5">
        <v>0</v>
      </c>
      <c r="G381" s="5">
        <v>292942000</v>
      </c>
    </row>
    <row r="382" spans="1:7" ht="30" hidden="1" x14ac:dyDescent="0.25">
      <c r="A382" s="2" t="s">
        <v>257</v>
      </c>
      <c r="B382" s="6">
        <f t="shared" si="5"/>
        <v>3</v>
      </c>
      <c r="C382" s="2" t="s">
        <v>256</v>
      </c>
      <c r="D382" s="5">
        <v>1096868349.8199999</v>
      </c>
      <c r="E382" s="5">
        <v>348543786.36000001</v>
      </c>
      <c r="F382" s="5">
        <v>39482528.810000002</v>
      </c>
      <c r="G382" s="5">
        <v>1405929607.3699999</v>
      </c>
    </row>
    <row r="383" spans="1:7" ht="30" x14ac:dyDescent="0.25">
      <c r="A383" s="2" t="s">
        <v>255</v>
      </c>
      <c r="B383" s="6">
        <f t="shared" si="5"/>
        <v>6</v>
      </c>
      <c r="C383" s="2" t="s">
        <v>254</v>
      </c>
      <c r="D383" s="5">
        <v>936135111.82000005</v>
      </c>
      <c r="E383" s="5">
        <v>269578728.74000001</v>
      </c>
      <c r="F383" s="5">
        <v>0</v>
      </c>
      <c r="G383" s="5">
        <v>1205713840.5599999</v>
      </c>
    </row>
    <row r="384" spans="1:7" hidden="1" x14ac:dyDescent="0.25">
      <c r="A384" s="2" t="s">
        <v>253</v>
      </c>
      <c r="B384" s="6">
        <f t="shared" si="5"/>
        <v>9</v>
      </c>
      <c r="C384" s="2" t="s">
        <v>252</v>
      </c>
      <c r="D384" s="5">
        <v>536318733.48000002</v>
      </c>
      <c r="E384" s="5">
        <v>134079683.37</v>
      </c>
      <c r="F384" s="5">
        <v>0</v>
      </c>
      <c r="G384" s="5">
        <v>670398416.85000002</v>
      </c>
    </row>
    <row r="385" spans="1:7" hidden="1" x14ac:dyDescent="0.25">
      <c r="A385" s="2" t="s">
        <v>251</v>
      </c>
      <c r="B385" s="6">
        <f t="shared" si="5"/>
        <v>13</v>
      </c>
      <c r="C385" s="2" t="s">
        <v>11</v>
      </c>
      <c r="D385" s="5">
        <v>536318733.48000002</v>
      </c>
      <c r="E385" s="5">
        <v>134079683.37</v>
      </c>
      <c r="F385" s="5">
        <v>0</v>
      </c>
      <c r="G385" s="5">
        <v>670398416.85000002</v>
      </c>
    </row>
    <row r="386" spans="1:7" hidden="1" x14ac:dyDescent="0.25">
      <c r="A386" s="2" t="s">
        <v>250</v>
      </c>
      <c r="B386" s="6">
        <f t="shared" si="5"/>
        <v>9</v>
      </c>
      <c r="C386" s="2" t="s">
        <v>75</v>
      </c>
      <c r="D386" s="5">
        <v>14583436.1</v>
      </c>
      <c r="E386" s="5">
        <v>3645859.02</v>
      </c>
      <c r="F386" s="5">
        <v>0</v>
      </c>
      <c r="G386" s="5">
        <v>18229295.120000001</v>
      </c>
    </row>
    <row r="387" spans="1:7" hidden="1" x14ac:dyDescent="0.25">
      <c r="A387" s="2" t="s">
        <v>249</v>
      </c>
      <c r="B387" s="6">
        <f t="shared" si="5"/>
        <v>13</v>
      </c>
      <c r="C387" s="2" t="s">
        <v>7</v>
      </c>
      <c r="D387" s="5">
        <v>14583436.1</v>
      </c>
      <c r="E387" s="5">
        <v>3645859.02</v>
      </c>
      <c r="F387" s="5">
        <v>0</v>
      </c>
      <c r="G387" s="5">
        <v>18229295.120000001</v>
      </c>
    </row>
    <row r="388" spans="1:7" hidden="1" x14ac:dyDescent="0.25">
      <c r="A388" s="2" t="s">
        <v>248</v>
      </c>
      <c r="B388" s="6">
        <f t="shared" si="5"/>
        <v>9</v>
      </c>
      <c r="C388" s="2" t="s">
        <v>247</v>
      </c>
      <c r="D388" s="5">
        <v>250160.48</v>
      </c>
      <c r="E388" s="5">
        <v>62540.12</v>
      </c>
      <c r="F388" s="5">
        <v>0</v>
      </c>
      <c r="G388" s="5">
        <v>312700.59999999998</v>
      </c>
    </row>
    <row r="389" spans="1:7" hidden="1" x14ac:dyDescent="0.25">
      <c r="A389" s="2" t="s">
        <v>246</v>
      </c>
      <c r="B389" s="6">
        <f t="shared" si="5"/>
        <v>13</v>
      </c>
      <c r="C389" s="2" t="s">
        <v>12</v>
      </c>
      <c r="D389" s="5">
        <v>250160.48</v>
      </c>
      <c r="E389" s="5">
        <v>62540.12</v>
      </c>
      <c r="F389" s="5">
        <v>0</v>
      </c>
      <c r="G389" s="5">
        <v>312700.59999999998</v>
      </c>
    </row>
    <row r="390" spans="1:7" hidden="1" x14ac:dyDescent="0.25">
      <c r="A390" s="2" t="s">
        <v>245</v>
      </c>
      <c r="B390" s="6">
        <f t="shared" si="5"/>
        <v>9</v>
      </c>
      <c r="C390" s="2" t="s">
        <v>74</v>
      </c>
      <c r="D390" s="5">
        <v>80631241.459999993</v>
      </c>
      <c r="E390" s="5">
        <v>20157810.399999999</v>
      </c>
      <c r="F390" s="5">
        <v>0</v>
      </c>
      <c r="G390" s="5">
        <v>100789051.86</v>
      </c>
    </row>
    <row r="391" spans="1:7" hidden="1" x14ac:dyDescent="0.25">
      <c r="A391" s="2" t="s">
        <v>244</v>
      </c>
      <c r="B391" s="6">
        <f t="shared" si="5"/>
        <v>13</v>
      </c>
      <c r="C391" s="2" t="s">
        <v>8</v>
      </c>
      <c r="D391" s="5">
        <v>5751425</v>
      </c>
      <c r="E391" s="5">
        <v>1437856.25</v>
      </c>
      <c r="F391" s="5">
        <v>0</v>
      </c>
      <c r="G391" s="5">
        <v>7189281.25</v>
      </c>
    </row>
    <row r="392" spans="1:7" hidden="1" x14ac:dyDescent="0.25">
      <c r="A392" s="2" t="s">
        <v>243</v>
      </c>
      <c r="B392" s="6">
        <f t="shared" si="5"/>
        <v>13</v>
      </c>
      <c r="C392" s="2" t="s">
        <v>9</v>
      </c>
      <c r="D392" s="5">
        <v>74879816.459999993</v>
      </c>
      <c r="E392" s="5">
        <v>18719954.149999999</v>
      </c>
      <c r="F392" s="5">
        <v>0</v>
      </c>
      <c r="G392" s="5">
        <v>93599770.609999999</v>
      </c>
    </row>
    <row r="393" spans="1:7" hidden="1" x14ac:dyDescent="0.25">
      <c r="A393" s="2" t="s">
        <v>242</v>
      </c>
      <c r="B393" s="6">
        <f t="shared" si="5"/>
        <v>9</v>
      </c>
      <c r="C393" s="2" t="s">
        <v>241</v>
      </c>
      <c r="D393" s="5">
        <v>651864.35</v>
      </c>
      <c r="E393" s="5">
        <v>5010020.4800000004</v>
      </c>
      <c r="F393" s="5">
        <v>0</v>
      </c>
      <c r="G393" s="5">
        <v>5661884.8300000001</v>
      </c>
    </row>
    <row r="394" spans="1:7" hidden="1" x14ac:dyDescent="0.25">
      <c r="A394" s="2" t="s">
        <v>240</v>
      </c>
      <c r="B394" s="6">
        <f t="shared" ref="B394:B457" si="6">LEN(A394)</f>
        <v>13</v>
      </c>
      <c r="C394" s="2" t="s">
        <v>13</v>
      </c>
      <c r="D394" s="5">
        <v>651864.35</v>
      </c>
      <c r="E394" s="5">
        <v>5010020.4800000004</v>
      </c>
      <c r="F394" s="5">
        <v>0</v>
      </c>
      <c r="G394" s="5">
        <v>5661884.8300000001</v>
      </c>
    </row>
    <row r="395" spans="1:7" hidden="1" x14ac:dyDescent="0.25">
      <c r="A395" s="2" t="s">
        <v>239</v>
      </c>
      <c r="B395" s="6">
        <f t="shared" si="6"/>
        <v>9</v>
      </c>
      <c r="C395" s="2" t="s">
        <v>69</v>
      </c>
      <c r="D395" s="5">
        <v>76458662.75</v>
      </c>
      <c r="E395" s="5">
        <v>19172433.129999999</v>
      </c>
      <c r="F395" s="5">
        <v>0</v>
      </c>
      <c r="G395" s="5">
        <v>95631095.879999995</v>
      </c>
    </row>
    <row r="396" spans="1:7" hidden="1" x14ac:dyDescent="0.25">
      <c r="A396" s="2" t="s">
        <v>238</v>
      </c>
      <c r="B396" s="6">
        <f t="shared" si="6"/>
        <v>13</v>
      </c>
      <c r="C396" s="2" t="s">
        <v>3</v>
      </c>
      <c r="D396" s="5">
        <v>52088528.170000002</v>
      </c>
      <c r="E396" s="5">
        <v>13060452.48</v>
      </c>
      <c r="F396" s="5">
        <v>0</v>
      </c>
      <c r="G396" s="5">
        <v>65148980.649999999</v>
      </c>
    </row>
    <row r="397" spans="1:7" hidden="1" x14ac:dyDescent="0.25">
      <c r="A397" s="2" t="s">
        <v>237</v>
      </c>
      <c r="B397" s="6">
        <f t="shared" si="6"/>
        <v>13</v>
      </c>
      <c r="C397" s="2" t="s">
        <v>4</v>
      </c>
      <c r="D397" s="5">
        <v>24099991.98</v>
      </c>
      <c r="E397" s="5">
        <v>6044445</v>
      </c>
      <c r="F397" s="5">
        <v>0</v>
      </c>
      <c r="G397" s="5">
        <v>30144436.98</v>
      </c>
    </row>
    <row r="398" spans="1:7" ht="30" hidden="1" x14ac:dyDescent="0.25">
      <c r="A398" s="2" t="s">
        <v>236</v>
      </c>
      <c r="B398" s="6">
        <f t="shared" si="6"/>
        <v>13</v>
      </c>
      <c r="C398" s="2" t="s">
        <v>14</v>
      </c>
      <c r="D398" s="5">
        <v>270142.59999999998</v>
      </c>
      <c r="E398" s="5">
        <v>67535.649999999994</v>
      </c>
      <c r="F398" s="5">
        <v>0</v>
      </c>
      <c r="G398" s="5">
        <v>337678.25</v>
      </c>
    </row>
    <row r="399" spans="1:7" hidden="1" x14ac:dyDescent="0.25">
      <c r="A399" s="2" t="s">
        <v>235</v>
      </c>
      <c r="B399" s="6">
        <f t="shared" si="6"/>
        <v>9</v>
      </c>
      <c r="C399" s="2" t="s">
        <v>68</v>
      </c>
      <c r="D399" s="5">
        <v>134625315.71000001</v>
      </c>
      <c r="E399" s="5">
        <v>48608313.060000002</v>
      </c>
      <c r="F399" s="5">
        <v>0</v>
      </c>
      <c r="G399" s="5">
        <v>183233628.77000001</v>
      </c>
    </row>
    <row r="400" spans="1:7" hidden="1" x14ac:dyDescent="0.25">
      <c r="A400" s="2" t="s">
        <v>234</v>
      </c>
      <c r="B400" s="6">
        <f t="shared" si="6"/>
        <v>13</v>
      </c>
      <c r="C400" s="2" t="s">
        <v>5</v>
      </c>
      <c r="D400" s="5">
        <v>64076876.789999999</v>
      </c>
      <c r="E400" s="5">
        <v>20232694.550000001</v>
      </c>
      <c r="F400" s="5">
        <v>0</v>
      </c>
      <c r="G400" s="5">
        <v>84309571.340000004</v>
      </c>
    </row>
    <row r="401" spans="1:7" hidden="1" x14ac:dyDescent="0.25">
      <c r="A401" s="2" t="s">
        <v>233</v>
      </c>
      <c r="B401" s="6">
        <f t="shared" si="6"/>
        <v>13</v>
      </c>
      <c r="C401" s="2" t="s">
        <v>6</v>
      </c>
      <c r="D401" s="5">
        <v>68333602.319999993</v>
      </c>
      <c r="E401" s="5">
        <v>27821909.359999999</v>
      </c>
      <c r="F401" s="5">
        <v>0</v>
      </c>
      <c r="G401" s="5">
        <v>96155511.680000007</v>
      </c>
    </row>
    <row r="402" spans="1:7" hidden="1" x14ac:dyDescent="0.25">
      <c r="A402" s="2" t="s">
        <v>232</v>
      </c>
      <c r="B402" s="6">
        <f t="shared" si="6"/>
        <v>13</v>
      </c>
      <c r="C402" s="2" t="s">
        <v>15</v>
      </c>
      <c r="D402" s="5">
        <v>2214836.6</v>
      </c>
      <c r="E402" s="5">
        <v>553709.15</v>
      </c>
      <c r="F402" s="5">
        <v>0</v>
      </c>
      <c r="G402" s="5">
        <v>2768545.75</v>
      </c>
    </row>
    <row r="403" spans="1:7" hidden="1" x14ac:dyDescent="0.25">
      <c r="A403" s="2" t="s">
        <v>231</v>
      </c>
      <c r="B403" s="6">
        <f t="shared" si="6"/>
        <v>9</v>
      </c>
      <c r="C403" s="2" t="s">
        <v>73</v>
      </c>
      <c r="D403" s="5">
        <v>47686064.18</v>
      </c>
      <c r="E403" s="5">
        <v>11921516.039999999</v>
      </c>
      <c r="F403" s="5">
        <v>0</v>
      </c>
      <c r="G403" s="5">
        <v>59607580.219999999</v>
      </c>
    </row>
    <row r="404" spans="1:7" hidden="1" x14ac:dyDescent="0.25">
      <c r="A404" s="2" t="s">
        <v>230</v>
      </c>
      <c r="B404" s="6">
        <f t="shared" si="6"/>
        <v>13</v>
      </c>
      <c r="C404" s="2" t="s">
        <v>10</v>
      </c>
      <c r="D404" s="5">
        <v>45699054.640000001</v>
      </c>
      <c r="E404" s="5">
        <v>11424763.66</v>
      </c>
      <c r="F404" s="5">
        <v>0</v>
      </c>
      <c r="G404" s="5">
        <v>57123818.299999997</v>
      </c>
    </row>
    <row r="405" spans="1:7" hidden="1" x14ac:dyDescent="0.25">
      <c r="A405" s="2" t="s">
        <v>229</v>
      </c>
      <c r="B405" s="6">
        <f t="shared" si="6"/>
        <v>13</v>
      </c>
      <c r="C405" s="2" t="s">
        <v>16</v>
      </c>
      <c r="D405" s="5">
        <v>1987009.54</v>
      </c>
      <c r="E405" s="5">
        <v>496752.38</v>
      </c>
      <c r="F405" s="5">
        <v>0</v>
      </c>
      <c r="G405" s="5">
        <v>2483761.92</v>
      </c>
    </row>
    <row r="406" spans="1:7" hidden="1" x14ac:dyDescent="0.25">
      <c r="A406" s="2" t="s">
        <v>228</v>
      </c>
      <c r="B406" s="6">
        <f t="shared" si="6"/>
        <v>9</v>
      </c>
      <c r="C406" s="2" t="s">
        <v>227</v>
      </c>
      <c r="D406" s="5">
        <v>224053.56</v>
      </c>
      <c r="E406" s="5">
        <v>56013.39</v>
      </c>
      <c r="F406" s="5">
        <v>0</v>
      </c>
      <c r="G406" s="5">
        <v>280066.95</v>
      </c>
    </row>
    <row r="407" spans="1:7" hidden="1" x14ac:dyDescent="0.25">
      <c r="A407" s="2" t="s">
        <v>226</v>
      </c>
      <c r="B407" s="6">
        <f t="shared" si="6"/>
        <v>13</v>
      </c>
      <c r="C407" s="2" t="s">
        <v>17</v>
      </c>
      <c r="D407" s="5">
        <v>146601.4</v>
      </c>
      <c r="E407" s="5">
        <v>36650.35</v>
      </c>
      <c r="F407" s="5">
        <v>0</v>
      </c>
      <c r="G407" s="5">
        <v>183251.75</v>
      </c>
    </row>
    <row r="408" spans="1:7" ht="30" hidden="1" x14ac:dyDescent="0.25">
      <c r="A408" s="2" t="s">
        <v>225</v>
      </c>
      <c r="B408" s="6">
        <f t="shared" si="6"/>
        <v>13</v>
      </c>
      <c r="C408" s="2" t="s">
        <v>18</v>
      </c>
      <c r="D408" s="5">
        <v>77452.160000000003</v>
      </c>
      <c r="E408" s="5">
        <v>19363.04</v>
      </c>
      <c r="F408" s="5">
        <v>0</v>
      </c>
      <c r="G408" s="5">
        <v>96815.2</v>
      </c>
    </row>
    <row r="409" spans="1:7" hidden="1" x14ac:dyDescent="0.25">
      <c r="A409" s="2" t="s">
        <v>224</v>
      </c>
      <c r="B409" s="6">
        <f t="shared" si="6"/>
        <v>9</v>
      </c>
      <c r="C409" s="2" t="s">
        <v>223</v>
      </c>
      <c r="D409" s="5">
        <v>655998.31999999995</v>
      </c>
      <c r="E409" s="5">
        <v>163999.57999999999</v>
      </c>
      <c r="F409" s="5">
        <v>0</v>
      </c>
      <c r="G409" s="5">
        <v>819997.9</v>
      </c>
    </row>
    <row r="410" spans="1:7" hidden="1" x14ac:dyDescent="0.25">
      <c r="A410" s="2" t="s">
        <v>222</v>
      </c>
      <c r="B410" s="6">
        <f t="shared" si="6"/>
        <v>13</v>
      </c>
      <c r="C410" s="2" t="s">
        <v>19</v>
      </c>
      <c r="D410" s="5">
        <v>655998.31999999995</v>
      </c>
      <c r="E410" s="5">
        <v>163999.57999999999</v>
      </c>
      <c r="F410" s="5">
        <v>0</v>
      </c>
      <c r="G410" s="5">
        <v>819997.9</v>
      </c>
    </row>
    <row r="411" spans="1:7" hidden="1" x14ac:dyDescent="0.25">
      <c r="A411" s="2" t="s">
        <v>221</v>
      </c>
      <c r="B411" s="6">
        <f t="shared" si="6"/>
        <v>9</v>
      </c>
      <c r="C411" s="2" t="s">
        <v>220</v>
      </c>
      <c r="D411" s="5">
        <v>4397371.58</v>
      </c>
      <c r="E411" s="5">
        <v>16445796.439999999</v>
      </c>
      <c r="F411" s="5">
        <v>0</v>
      </c>
      <c r="G411" s="5">
        <v>20843168.02</v>
      </c>
    </row>
    <row r="412" spans="1:7" hidden="1" x14ac:dyDescent="0.25">
      <c r="A412" s="2" t="s">
        <v>219</v>
      </c>
      <c r="B412" s="6">
        <f t="shared" si="6"/>
        <v>13</v>
      </c>
      <c r="C412" s="2" t="s">
        <v>69</v>
      </c>
      <c r="D412" s="5">
        <v>465961.03</v>
      </c>
      <c r="E412" s="5">
        <v>43208.33</v>
      </c>
      <c r="F412" s="5">
        <v>0</v>
      </c>
      <c r="G412" s="5">
        <v>509169.36</v>
      </c>
    </row>
    <row r="413" spans="1:7" hidden="1" x14ac:dyDescent="0.25">
      <c r="A413" s="2" t="s">
        <v>218</v>
      </c>
      <c r="B413" s="6">
        <f t="shared" si="6"/>
        <v>13</v>
      </c>
      <c r="C413" s="2" t="s">
        <v>68</v>
      </c>
      <c r="D413" s="5">
        <v>3931410.55</v>
      </c>
      <c r="E413" s="5">
        <v>16402588.109999999</v>
      </c>
      <c r="F413" s="5">
        <v>0</v>
      </c>
      <c r="G413" s="5">
        <v>20333998.66</v>
      </c>
    </row>
    <row r="414" spans="1:7" hidden="1" x14ac:dyDescent="0.25">
      <c r="A414" s="2" t="s">
        <v>217</v>
      </c>
      <c r="B414" s="6">
        <f t="shared" si="6"/>
        <v>9</v>
      </c>
      <c r="C414" s="2" t="s">
        <v>216</v>
      </c>
      <c r="D414" s="5">
        <v>39652209.850000001</v>
      </c>
      <c r="E414" s="5">
        <v>10254743.710000001</v>
      </c>
      <c r="F414" s="5">
        <v>0</v>
      </c>
      <c r="G414" s="5">
        <v>49906953.560000002</v>
      </c>
    </row>
    <row r="415" spans="1:7" hidden="1" x14ac:dyDescent="0.25">
      <c r="A415" s="2" t="s">
        <v>215</v>
      </c>
      <c r="B415" s="6">
        <f t="shared" si="6"/>
        <v>13</v>
      </c>
      <c r="C415" s="2" t="s">
        <v>75</v>
      </c>
      <c r="D415" s="5">
        <v>55436.800000000003</v>
      </c>
      <c r="E415" s="5">
        <v>13859.2</v>
      </c>
      <c r="F415" s="5">
        <v>0</v>
      </c>
      <c r="G415" s="5">
        <v>69296</v>
      </c>
    </row>
    <row r="416" spans="1:7" hidden="1" x14ac:dyDescent="0.25">
      <c r="A416" s="2" t="s">
        <v>214</v>
      </c>
      <c r="B416" s="6">
        <f t="shared" si="6"/>
        <v>13</v>
      </c>
      <c r="C416" s="2" t="s">
        <v>74</v>
      </c>
      <c r="D416" s="5">
        <v>2375203.79</v>
      </c>
      <c r="E416" s="5">
        <v>566906.81000000006</v>
      </c>
      <c r="F416" s="5">
        <v>0</v>
      </c>
      <c r="G416" s="5">
        <v>2942110.6</v>
      </c>
    </row>
    <row r="417" spans="1:7" hidden="1" x14ac:dyDescent="0.25">
      <c r="A417" s="2" t="s">
        <v>213</v>
      </c>
      <c r="B417" s="6">
        <f t="shared" si="6"/>
        <v>13</v>
      </c>
      <c r="C417" s="2" t="s">
        <v>69</v>
      </c>
      <c r="D417" s="5">
        <v>2142176.21</v>
      </c>
      <c r="E417" s="5">
        <v>255553.99</v>
      </c>
      <c r="F417" s="5">
        <v>0</v>
      </c>
      <c r="G417" s="5">
        <v>2397730.2000000002</v>
      </c>
    </row>
    <row r="418" spans="1:7" hidden="1" x14ac:dyDescent="0.25">
      <c r="A418" s="2" t="s">
        <v>212</v>
      </c>
      <c r="B418" s="6">
        <f t="shared" si="6"/>
        <v>13</v>
      </c>
      <c r="C418" s="2" t="s">
        <v>68</v>
      </c>
      <c r="D418" s="5">
        <v>6759341.9500000002</v>
      </c>
      <c r="E418" s="5">
        <v>2420688.1800000002</v>
      </c>
      <c r="F418" s="5">
        <v>0</v>
      </c>
      <c r="G418" s="5">
        <v>9180030.1300000008</v>
      </c>
    </row>
    <row r="419" spans="1:7" hidden="1" x14ac:dyDescent="0.25">
      <c r="A419" s="2" t="s">
        <v>211</v>
      </c>
      <c r="B419" s="6">
        <f t="shared" si="6"/>
        <v>13</v>
      </c>
      <c r="C419" s="2" t="s">
        <v>73</v>
      </c>
      <c r="D419" s="5">
        <v>28320051.100000001</v>
      </c>
      <c r="E419" s="5">
        <v>6997735.5300000003</v>
      </c>
      <c r="F419" s="5">
        <v>0</v>
      </c>
      <c r="G419" s="5">
        <v>35317786.630000003</v>
      </c>
    </row>
    <row r="420" spans="1:7" x14ac:dyDescent="0.25">
      <c r="A420" s="2" t="s">
        <v>210</v>
      </c>
      <c r="B420" s="6">
        <f t="shared" si="6"/>
        <v>6</v>
      </c>
      <c r="C420" s="2" t="s">
        <v>209</v>
      </c>
      <c r="D420" s="5">
        <v>128318218.68000001</v>
      </c>
      <c r="E420" s="5">
        <v>78965057.620000005</v>
      </c>
      <c r="F420" s="5">
        <v>39482528.810000002</v>
      </c>
      <c r="G420" s="5">
        <v>167800747.49000001</v>
      </c>
    </row>
    <row r="421" spans="1:7" hidden="1" x14ac:dyDescent="0.25">
      <c r="A421" s="2" t="s">
        <v>208</v>
      </c>
      <c r="B421" s="6">
        <f t="shared" si="6"/>
        <v>9</v>
      </c>
      <c r="C421" s="2" t="s">
        <v>28</v>
      </c>
      <c r="D421" s="5">
        <v>128318218.68000001</v>
      </c>
      <c r="E421" s="5">
        <v>78965057.620000005</v>
      </c>
      <c r="F421" s="5">
        <v>39482528.810000002</v>
      </c>
      <c r="G421" s="5">
        <v>167800747.49000001</v>
      </c>
    </row>
    <row r="422" spans="1:7" hidden="1" x14ac:dyDescent="0.25">
      <c r="A422" s="2" t="s">
        <v>207</v>
      </c>
      <c r="B422" s="6">
        <f t="shared" si="6"/>
        <v>13</v>
      </c>
      <c r="C422" s="2" t="s">
        <v>28</v>
      </c>
      <c r="D422" s="5">
        <v>128318218.68000001</v>
      </c>
      <c r="E422" s="5">
        <v>78965057.620000005</v>
      </c>
      <c r="F422" s="5">
        <v>39482528.810000002</v>
      </c>
      <c r="G422" s="5">
        <v>167800747.49000001</v>
      </c>
    </row>
    <row r="423" spans="1:7" x14ac:dyDescent="0.25">
      <c r="A423" s="2" t="s">
        <v>206</v>
      </c>
      <c r="B423" s="6">
        <f t="shared" si="6"/>
        <v>6</v>
      </c>
      <c r="C423" s="2" t="s">
        <v>205</v>
      </c>
      <c r="D423" s="5">
        <v>32415019.32</v>
      </c>
      <c r="E423" s="5">
        <v>0</v>
      </c>
      <c r="F423" s="5">
        <v>0</v>
      </c>
      <c r="G423" s="5">
        <v>32415019.32</v>
      </c>
    </row>
    <row r="424" spans="1:7" hidden="1" x14ac:dyDescent="0.25">
      <c r="A424" s="2" t="s">
        <v>204</v>
      </c>
      <c r="B424" s="6">
        <f t="shared" si="6"/>
        <v>9</v>
      </c>
      <c r="C424" s="2" t="s">
        <v>29</v>
      </c>
      <c r="D424" s="5">
        <v>32415019.32</v>
      </c>
      <c r="E424" s="5">
        <v>0</v>
      </c>
      <c r="F424" s="5">
        <v>0</v>
      </c>
      <c r="G424" s="5">
        <v>32415019.32</v>
      </c>
    </row>
    <row r="425" spans="1:7" hidden="1" x14ac:dyDescent="0.25">
      <c r="A425" s="2" t="s">
        <v>203</v>
      </c>
      <c r="B425" s="6">
        <f t="shared" si="6"/>
        <v>13</v>
      </c>
      <c r="C425" s="2" t="s">
        <v>29</v>
      </c>
      <c r="D425" s="5">
        <v>32415019.32</v>
      </c>
      <c r="E425" s="5">
        <v>0</v>
      </c>
      <c r="F425" s="5">
        <v>0</v>
      </c>
      <c r="G425" s="5">
        <v>32415019.32</v>
      </c>
    </row>
    <row r="426" spans="1:7" hidden="1" x14ac:dyDescent="0.25">
      <c r="A426" s="2" t="s">
        <v>202</v>
      </c>
      <c r="B426" s="6">
        <f t="shared" si="6"/>
        <v>3</v>
      </c>
      <c r="C426" s="2" t="s">
        <v>201</v>
      </c>
      <c r="D426" s="5">
        <v>218700000</v>
      </c>
      <c r="E426" s="5">
        <v>0</v>
      </c>
      <c r="F426" s="5">
        <v>0</v>
      </c>
      <c r="G426" s="5">
        <v>218700000</v>
      </c>
    </row>
    <row r="427" spans="1:7" x14ac:dyDescent="0.25">
      <c r="A427" s="2" t="s">
        <v>200</v>
      </c>
      <c r="B427" s="6">
        <f t="shared" si="6"/>
        <v>6</v>
      </c>
      <c r="C427" s="2" t="s">
        <v>199</v>
      </c>
      <c r="D427" s="5">
        <v>218700000</v>
      </c>
      <c r="E427" s="5">
        <v>0</v>
      </c>
      <c r="F427" s="5">
        <v>0</v>
      </c>
      <c r="G427" s="5">
        <v>218700000</v>
      </c>
    </row>
    <row r="428" spans="1:7" ht="30" hidden="1" x14ac:dyDescent="0.25">
      <c r="A428" s="2" t="s">
        <v>198</v>
      </c>
      <c r="B428" s="6">
        <f t="shared" si="6"/>
        <v>9</v>
      </c>
      <c r="C428" s="2" t="s">
        <v>72</v>
      </c>
      <c r="D428" s="5">
        <v>218700000</v>
      </c>
      <c r="E428" s="5">
        <v>0</v>
      </c>
      <c r="F428" s="5">
        <v>0</v>
      </c>
      <c r="G428" s="5">
        <v>218700000</v>
      </c>
    </row>
    <row r="429" spans="1:7" ht="30" hidden="1" x14ac:dyDescent="0.25">
      <c r="A429" s="2" t="s">
        <v>197</v>
      </c>
      <c r="B429" s="6">
        <f t="shared" si="6"/>
        <v>13</v>
      </c>
      <c r="C429" s="2" t="s">
        <v>72</v>
      </c>
      <c r="D429" s="5">
        <v>218700000</v>
      </c>
      <c r="E429" s="5">
        <v>0</v>
      </c>
      <c r="F429" s="5">
        <v>0</v>
      </c>
      <c r="G429" s="5">
        <v>218700000</v>
      </c>
    </row>
    <row r="430" spans="1:7" hidden="1" x14ac:dyDescent="0.25">
      <c r="A430" s="2" t="s">
        <v>196</v>
      </c>
      <c r="B430" s="6">
        <f t="shared" si="6"/>
        <v>3</v>
      </c>
      <c r="C430" s="2" t="s">
        <v>195</v>
      </c>
      <c r="D430" s="5">
        <v>15121269030.040001</v>
      </c>
      <c r="E430" s="5">
        <v>206797708</v>
      </c>
      <c r="F430" s="5">
        <v>34838843</v>
      </c>
      <c r="G430" s="5">
        <v>15293227895.040001</v>
      </c>
    </row>
    <row r="431" spans="1:7" x14ac:dyDescent="0.25">
      <c r="A431" s="2" t="s">
        <v>194</v>
      </c>
      <c r="B431" s="6">
        <f t="shared" si="6"/>
        <v>6</v>
      </c>
      <c r="C431" s="2" t="s">
        <v>193</v>
      </c>
      <c r="D431" s="5">
        <v>73764218.709999993</v>
      </c>
      <c r="E431" s="5">
        <v>206797708</v>
      </c>
      <c r="F431" s="5">
        <v>34838843</v>
      </c>
      <c r="G431" s="5">
        <v>245723083.71000001</v>
      </c>
    </row>
    <row r="432" spans="1:7" hidden="1" x14ac:dyDescent="0.25">
      <c r="A432" s="2" t="s">
        <v>192</v>
      </c>
      <c r="B432" s="6">
        <f t="shared" si="6"/>
        <v>9</v>
      </c>
      <c r="C432" s="2" t="s">
        <v>71</v>
      </c>
      <c r="D432" s="5">
        <v>73764218.709999993</v>
      </c>
      <c r="E432" s="5">
        <v>206797708</v>
      </c>
      <c r="F432" s="5">
        <v>34838843</v>
      </c>
      <c r="G432" s="5">
        <v>245723083.71000001</v>
      </c>
    </row>
    <row r="433" spans="1:7" x14ac:dyDescent="0.25">
      <c r="A433" s="2" t="s">
        <v>191</v>
      </c>
      <c r="B433" s="6">
        <f t="shared" si="6"/>
        <v>6</v>
      </c>
      <c r="C433" s="2" t="s">
        <v>190</v>
      </c>
      <c r="D433" s="5">
        <v>15047504811.33</v>
      </c>
      <c r="E433" s="5">
        <v>0</v>
      </c>
      <c r="F433" s="5">
        <v>0</v>
      </c>
      <c r="G433" s="5">
        <v>15047504811.33</v>
      </c>
    </row>
    <row r="434" spans="1:7" hidden="1" x14ac:dyDescent="0.25">
      <c r="A434" s="2" t="s">
        <v>189</v>
      </c>
      <c r="B434" s="6">
        <f t="shared" si="6"/>
        <v>9</v>
      </c>
      <c r="C434" s="2" t="s">
        <v>70</v>
      </c>
      <c r="D434" s="5">
        <v>15047504811.33</v>
      </c>
      <c r="E434" s="5">
        <v>0</v>
      </c>
      <c r="F434" s="5">
        <v>0</v>
      </c>
      <c r="G434" s="5">
        <v>15047504811.33</v>
      </c>
    </row>
    <row r="435" spans="1:7" hidden="1" x14ac:dyDescent="0.25">
      <c r="A435" s="2" t="s">
        <v>188</v>
      </c>
      <c r="B435" s="6">
        <f t="shared" si="6"/>
        <v>3</v>
      </c>
      <c r="C435" s="2" t="s">
        <v>187</v>
      </c>
      <c r="D435" s="5">
        <v>142828312.84999999</v>
      </c>
      <c r="E435" s="5">
        <v>212904437.34999999</v>
      </c>
      <c r="F435" s="5">
        <v>6041824.6799999997</v>
      </c>
      <c r="G435" s="5">
        <v>349690925.51999998</v>
      </c>
    </row>
    <row r="436" spans="1:7" x14ac:dyDescent="0.25">
      <c r="A436" s="2" t="s">
        <v>186</v>
      </c>
      <c r="B436" s="6">
        <f t="shared" si="6"/>
        <v>6</v>
      </c>
      <c r="C436" s="2" t="s">
        <v>185</v>
      </c>
      <c r="D436" s="5">
        <v>142828312.84999999</v>
      </c>
      <c r="E436" s="5">
        <v>212904437.34999999</v>
      </c>
      <c r="F436" s="5">
        <v>6041824.6799999997</v>
      </c>
      <c r="G436" s="5">
        <v>349690925.51999998</v>
      </c>
    </row>
    <row r="437" spans="1:7" ht="30" hidden="1" x14ac:dyDescent="0.25">
      <c r="A437" s="2" t="s">
        <v>184</v>
      </c>
      <c r="B437" s="6">
        <f t="shared" si="6"/>
        <v>9</v>
      </c>
      <c r="C437" s="2" t="s">
        <v>67</v>
      </c>
      <c r="D437" s="5">
        <v>142822930.33000001</v>
      </c>
      <c r="E437" s="5">
        <v>212903650.34999999</v>
      </c>
      <c r="F437" s="5">
        <v>6041824.6799999997</v>
      </c>
      <c r="G437" s="5">
        <v>349684756</v>
      </c>
    </row>
    <row r="438" spans="1:7" hidden="1" x14ac:dyDescent="0.25">
      <c r="A438" s="2" t="s">
        <v>183</v>
      </c>
      <c r="B438" s="6">
        <f t="shared" si="6"/>
        <v>13</v>
      </c>
      <c r="C438" s="2" t="s">
        <v>69</v>
      </c>
      <c r="D438" s="5">
        <v>0</v>
      </c>
      <c r="E438" s="5">
        <v>85080507.939999998</v>
      </c>
      <c r="F438" s="5">
        <v>0</v>
      </c>
      <c r="G438" s="5">
        <v>85080507.939999998</v>
      </c>
    </row>
    <row r="439" spans="1:7" hidden="1" x14ac:dyDescent="0.25">
      <c r="A439" s="2" t="s">
        <v>182</v>
      </c>
      <c r="B439" s="6">
        <f t="shared" si="6"/>
        <v>13</v>
      </c>
      <c r="C439" s="2" t="s">
        <v>68</v>
      </c>
      <c r="D439" s="5">
        <v>16665093.33</v>
      </c>
      <c r="E439" s="5">
        <v>110023438.27</v>
      </c>
      <c r="F439" s="5">
        <v>0</v>
      </c>
      <c r="G439" s="5">
        <v>126688531.59999999</v>
      </c>
    </row>
    <row r="440" spans="1:7" ht="30" hidden="1" x14ac:dyDescent="0.25">
      <c r="A440" s="2" t="s">
        <v>181</v>
      </c>
      <c r="B440" s="6">
        <f t="shared" si="6"/>
        <v>13</v>
      </c>
      <c r="C440" s="2" t="s">
        <v>67</v>
      </c>
      <c r="D440" s="5">
        <v>126157837</v>
      </c>
      <c r="E440" s="5">
        <v>17799704.140000001</v>
      </c>
      <c r="F440" s="5">
        <v>6041824.6799999997</v>
      </c>
      <c r="G440" s="5">
        <v>137915716.46000001</v>
      </c>
    </row>
    <row r="441" spans="1:7" hidden="1" x14ac:dyDescent="0.25">
      <c r="A441" s="2" t="s">
        <v>180</v>
      </c>
      <c r="B441" s="6">
        <f t="shared" si="6"/>
        <v>9</v>
      </c>
      <c r="C441" s="2" t="s">
        <v>179</v>
      </c>
      <c r="D441" s="5">
        <v>5382.52</v>
      </c>
      <c r="E441" s="5">
        <v>787</v>
      </c>
      <c r="F441" s="5">
        <v>0</v>
      </c>
      <c r="G441" s="5">
        <v>6169.52</v>
      </c>
    </row>
    <row r="442" spans="1:7" hidden="1" x14ac:dyDescent="0.25">
      <c r="A442" s="2" t="s">
        <v>178</v>
      </c>
      <c r="B442" s="6">
        <f t="shared" si="6"/>
        <v>13</v>
      </c>
      <c r="C442" s="2" t="s">
        <v>58</v>
      </c>
      <c r="D442" s="5">
        <v>5382.52</v>
      </c>
      <c r="E442" s="5">
        <v>787</v>
      </c>
      <c r="F442" s="5">
        <v>0</v>
      </c>
      <c r="G442" s="5">
        <v>6169.52</v>
      </c>
    </row>
    <row r="443" spans="1:7" hidden="1" x14ac:dyDescent="0.25">
      <c r="A443" s="2" t="s">
        <v>177</v>
      </c>
      <c r="B443" s="6">
        <f t="shared" si="6"/>
        <v>1</v>
      </c>
      <c r="C443" s="2" t="s">
        <v>176</v>
      </c>
      <c r="D443" s="5">
        <v>0</v>
      </c>
      <c r="E443" s="5">
        <v>0</v>
      </c>
      <c r="F443" s="5">
        <v>0</v>
      </c>
      <c r="G443" s="5">
        <v>0</v>
      </c>
    </row>
    <row r="444" spans="1:7" hidden="1" x14ac:dyDescent="0.25">
      <c r="A444" s="2" t="s">
        <v>175</v>
      </c>
      <c r="B444" s="6">
        <f t="shared" si="6"/>
        <v>3</v>
      </c>
      <c r="C444" s="2" t="s">
        <v>174</v>
      </c>
      <c r="D444" s="5">
        <v>2210195744</v>
      </c>
      <c r="E444" s="5">
        <v>0</v>
      </c>
      <c r="F444" s="5">
        <v>0</v>
      </c>
      <c r="G444" s="5">
        <v>2210195744</v>
      </c>
    </row>
    <row r="445" spans="1:7" ht="30" x14ac:dyDescent="0.25">
      <c r="A445" s="2" t="s">
        <v>173</v>
      </c>
      <c r="B445" s="6">
        <f t="shared" si="6"/>
        <v>6</v>
      </c>
      <c r="C445" s="2" t="s">
        <v>135</v>
      </c>
      <c r="D445" s="5">
        <v>2210195744</v>
      </c>
      <c r="E445" s="5">
        <v>0</v>
      </c>
      <c r="F445" s="5">
        <v>0</v>
      </c>
      <c r="G445" s="5">
        <v>2210195744</v>
      </c>
    </row>
    <row r="446" spans="1:7" hidden="1" x14ac:dyDescent="0.25">
      <c r="A446" s="2" t="s">
        <v>172</v>
      </c>
      <c r="B446" s="6">
        <f t="shared" si="6"/>
        <v>9</v>
      </c>
      <c r="C446" s="2" t="s">
        <v>29</v>
      </c>
      <c r="D446" s="5">
        <v>2210195744</v>
      </c>
      <c r="E446" s="5">
        <v>0</v>
      </c>
      <c r="F446" s="5">
        <v>0</v>
      </c>
      <c r="G446" s="5">
        <v>2210195744</v>
      </c>
    </row>
    <row r="447" spans="1:7" hidden="1" x14ac:dyDescent="0.25">
      <c r="A447" s="2" t="s">
        <v>171</v>
      </c>
      <c r="B447" s="6">
        <f t="shared" si="6"/>
        <v>13</v>
      </c>
      <c r="C447" s="2" t="s">
        <v>29</v>
      </c>
      <c r="D447" s="5">
        <v>2210195744</v>
      </c>
      <c r="E447" s="5">
        <v>0</v>
      </c>
      <c r="F447" s="5">
        <v>0</v>
      </c>
      <c r="G447" s="5">
        <v>2210195744</v>
      </c>
    </row>
    <row r="448" spans="1:7" hidden="1" x14ac:dyDescent="0.25">
      <c r="A448" s="2" t="s">
        <v>170</v>
      </c>
      <c r="B448" s="6">
        <f t="shared" si="6"/>
        <v>3</v>
      </c>
      <c r="C448" s="2" t="s">
        <v>169</v>
      </c>
      <c r="D448" s="5">
        <v>13304410069.4</v>
      </c>
      <c r="E448" s="5">
        <v>0</v>
      </c>
      <c r="F448" s="5">
        <v>0</v>
      </c>
      <c r="G448" s="5">
        <v>13304410069.4</v>
      </c>
    </row>
    <row r="449" spans="1:7" x14ac:dyDescent="0.25">
      <c r="A449" s="2" t="s">
        <v>168</v>
      </c>
      <c r="B449" s="6">
        <f t="shared" si="6"/>
        <v>6</v>
      </c>
      <c r="C449" s="2" t="s">
        <v>167</v>
      </c>
      <c r="D449" s="5">
        <v>9088337426.8500004</v>
      </c>
      <c r="E449" s="5">
        <v>0</v>
      </c>
      <c r="F449" s="5">
        <v>0</v>
      </c>
      <c r="G449" s="5">
        <v>9088337426.8500004</v>
      </c>
    </row>
    <row r="450" spans="1:7" hidden="1" x14ac:dyDescent="0.25">
      <c r="A450" s="2" t="s">
        <v>166</v>
      </c>
      <c r="B450" s="6">
        <f t="shared" si="6"/>
        <v>9</v>
      </c>
      <c r="C450" s="2" t="s">
        <v>105</v>
      </c>
      <c r="D450" s="5">
        <v>9088337426.8500004</v>
      </c>
      <c r="E450" s="5">
        <v>0</v>
      </c>
      <c r="F450" s="5">
        <v>0</v>
      </c>
      <c r="G450" s="5">
        <v>9088337426.8500004</v>
      </c>
    </row>
    <row r="451" spans="1:7" hidden="1" x14ac:dyDescent="0.25">
      <c r="A451" s="2" t="s">
        <v>165</v>
      </c>
      <c r="B451" s="6">
        <f t="shared" si="6"/>
        <v>13</v>
      </c>
      <c r="C451" s="2" t="s">
        <v>105</v>
      </c>
      <c r="D451" s="5">
        <v>9088337426.8500004</v>
      </c>
      <c r="E451" s="5">
        <v>0</v>
      </c>
      <c r="F451" s="5">
        <v>0</v>
      </c>
      <c r="G451" s="5">
        <v>9088337426.8500004</v>
      </c>
    </row>
    <row r="452" spans="1:7" x14ac:dyDescent="0.25">
      <c r="A452" s="2" t="s">
        <v>164</v>
      </c>
      <c r="B452" s="6">
        <f t="shared" si="6"/>
        <v>6</v>
      </c>
      <c r="C452" s="2" t="s">
        <v>163</v>
      </c>
      <c r="D452" s="5">
        <v>170701388.38999999</v>
      </c>
      <c r="E452" s="5">
        <v>0</v>
      </c>
      <c r="F452" s="5">
        <v>0</v>
      </c>
      <c r="G452" s="5">
        <v>170701388.38999999</v>
      </c>
    </row>
    <row r="453" spans="1:7" hidden="1" x14ac:dyDescent="0.25">
      <c r="A453" s="2" t="s">
        <v>162</v>
      </c>
      <c r="B453" s="6">
        <f t="shared" si="6"/>
        <v>9</v>
      </c>
      <c r="C453" s="2" t="s">
        <v>105</v>
      </c>
      <c r="D453" s="5">
        <v>170701388.38999999</v>
      </c>
      <c r="E453" s="5">
        <v>0</v>
      </c>
      <c r="F453" s="5">
        <v>0</v>
      </c>
      <c r="G453" s="5">
        <v>170701388.38999999</v>
      </c>
    </row>
    <row r="454" spans="1:7" hidden="1" x14ac:dyDescent="0.25">
      <c r="A454" s="2" t="s">
        <v>161</v>
      </c>
      <c r="B454" s="6">
        <f t="shared" si="6"/>
        <v>13</v>
      </c>
      <c r="C454" s="2" t="s">
        <v>105</v>
      </c>
      <c r="D454" s="5">
        <v>170701388.38999999</v>
      </c>
      <c r="E454" s="5">
        <v>0</v>
      </c>
      <c r="F454" s="5">
        <v>0</v>
      </c>
      <c r="G454" s="5">
        <v>170701388.38999999</v>
      </c>
    </row>
    <row r="455" spans="1:7" x14ac:dyDescent="0.25">
      <c r="A455" s="2" t="s">
        <v>160</v>
      </c>
      <c r="B455" s="6">
        <f t="shared" si="6"/>
        <v>6</v>
      </c>
      <c r="C455" s="2" t="s">
        <v>159</v>
      </c>
      <c r="D455" s="5">
        <v>4045371254.1599998</v>
      </c>
      <c r="E455" s="5">
        <v>0</v>
      </c>
      <c r="F455" s="5">
        <v>0</v>
      </c>
      <c r="G455" s="5">
        <v>4045371254.1599998</v>
      </c>
    </row>
    <row r="456" spans="1:7" hidden="1" x14ac:dyDescent="0.25">
      <c r="A456" s="2" t="s">
        <v>158</v>
      </c>
      <c r="B456" s="6">
        <f t="shared" si="6"/>
        <v>9</v>
      </c>
      <c r="C456" s="2" t="s">
        <v>156</v>
      </c>
      <c r="D456" s="5">
        <v>4045371254.1599998</v>
      </c>
      <c r="E456" s="5">
        <v>0</v>
      </c>
      <c r="F456" s="5">
        <v>0</v>
      </c>
      <c r="G456" s="5">
        <v>4045371254.1599998</v>
      </c>
    </row>
    <row r="457" spans="1:7" hidden="1" x14ac:dyDescent="0.25">
      <c r="A457" s="2" t="s">
        <v>157</v>
      </c>
      <c r="B457" s="6">
        <f t="shared" si="6"/>
        <v>13</v>
      </c>
      <c r="C457" s="2" t="s">
        <v>156</v>
      </c>
      <c r="D457" s="5">
        <v>4045371254.1599998</v>
      </c>
      <c r="E457" s="5">
        <v>0</v>
      </c>
      <c r="F457" s="5">
        <v>0</v>
      </c>
      <c r="G457" s="5">
        <v>4045371254.1599998</v>
      </c>
    </row>
    <row r="458" spans="1:7" hidden="1" x14ac:dyDescent="0.25">
      <c r="A458" s="2" t="s">
        <v>155</v>
      </c>
      <c r="B458" s="6">
        <f t="shared" ref="B458:B489" si="7">LEN(A458)</f>
        <v>3</v>
      </c>
      <c r="C458" s="2" t="s">
        <v>154</v>
      </c>
      <c r="D458" s="5">
        <v>-15514605813.4</v>
      </c>
      <c r="E458" s="5">
        <v>0</v>
      </c>
      <c r="F458" s="5">
        <v>0</v>
      </c>
      <c r="G458" s="5">
        <v>-15514605813.4</v>
      </c>
    </row>
    <row r="459" spans="1:7" x14ac:dyDescent="0.25">
      <c r="A459" s="2" t="s">
        <v>153</v>
      </c>
      <c r="B459" s="6">
        <f t="shared" si="7"/>
        <v>6</v>
      </c>
      <c r="C459" s="2" t="s">
        <v>152</v>
      </c>
      <c r="D459" s="5">
        <v>-2210195744</v>
      </c>
      <c r="E459" s="5">
        <v>0</v>
      </c>
      <c r="F459" s="5">
        <v>0</v>
      </c>
      <c r="G459" s="5">
        <v>-2210195744</v>
      </c>
    </row>
    <row r="460" spans="1:7" ht="30" hidden="1" x14ac:dyDescent="0.25">
      <c r="A460" s="2" t="s">
        <v>151</v>
      </c>
      <c r="B460" s="6">
        <f t="shared" si="7"/>
        <v>9</v>
      </c>
      <c r="C460" s="2" t="s">
        <v>104</v>
      </c>
      <c r="D460" s="5">
        <v>-2210195744</v>
      </c>
      <c r="E460" s="5">
        <v>0</v>
      </c>
      <c r="F460" s="5">
        <v>0</v>
      </c>
      <c r="G460" s="5">
        <v>-2210195744</v>
      </c>
    </row>
    <row r="461" spans="1:7" ht="30" hidden="1" x14ac:dyDescent="0.25">
      <c r="A461" s="2" t="s">
        <v>150</v>
      </c>
      <c r="B461" s="6">
        <f t="shared" si="7"/>
        <v>13</v>
      </c>
      <c r="C461" s="2" t="s">
        <v>104</v>
      </c>
      <c r="D461" s="5">
        <v>-2210195744</v>
      </c>
      <c r="E461" s="5">
        <v>0</v>
      </c>
      <c r="F461" s="5">
        <v>0</v>
      </c>
      <c r="G461" s="5">
        <v>-2210195744</v>
      </c>
    </row>
    <row r="462" spans="1:7" x14ac:dyDescent="0.25">
      <c r="A462" s="2" t="s">
        <v>149</v>
      </c>
      <c r="B462" s="6">
        <f t="shared" si="7"/>
        <v>6</v>
      </c>
      <c r="C462" s="2" t="s">
        <v>148</v>
      </c>
      <c r="D462" s="5">
        <v>-13304410069.4</v>
      </c>
      <c r="E462" s="5">
        <v>0</v>
      </c>
      <c r="F462" s="5">
        <v>0</v>
      </c>
      <c r="G462" s="5">
        <v>-13304410069.4</v>
      </c>
    </row>
    <row r="463" spans="1:7" hidden="1" x14ac:dyDescent="0.25">
      <c r="A463" s="2" t="s">
        <v>147</v>
      </c>
      <c r="B463" s="6">
        <f t="shared" si="7"/>
        <v>9</v>
      </c>
      <c r="C463" s="2" t="s">
        <v>145</v>
      </c>
      <c r="D463" s="5">
        <v>-9088337426.8500004</v>
      </c>
      <c r="E463" s="5">
        <v>0</v>
      </c>
      <c r="F463" s="5">
        <v>0</v>
      </c>
      <c r="G463" s="5">
        <v>-9088337426.8500004</v>
      </c>
    </row>
    <row r="464" spans="1:7" hidden="1" x14ac:dyDescent="0.25">
      <c r="A464" s="2" t="s">
        <v>146</v>
      </c>
      <c r="B464" s="6">
        <f t="shared" si="7"/>
        <v>13</v>
      </c>
      <c r="C464" s="2" t="s">
        <v>145</v>
      </c>
      <c r="D464" s="5">
        <v>-9088337426.8500004</v>
      </c>
      <c r="E464" s="5">
        <v>0</v>
      </c>
      <c r="F464" s="5">
        <v>0</v>
      </c>
      <c r="G464" s="5">
        <v>-9088337426.8500004</v>
      </c>
    </row>
    <row r="465" spans="1:7" hidden="1" x14ac:dyDescent="0.25">
      <c r="A465" s="2" t="s">
        <v>144</v>
      </c>
      <c r="B465" s="6">
        <f t="shared" si="7"/>
        <v>9</v>
      </c>
      <c r="C465" s="2" t="s">
        <v>103</v>
      </c>
      <c r="D465" s="5">
        <v>-170701388.38999999</v>
      </c>
      <c r="E465" s="5">
        <v>0</v>
      </c>
      <c r="F465" s="5">
        <v>0</v>
      </c>
      <c r="G465" s="5">
        <v>-170701388.38999999</v>
      </c>
    </row>
    <row r="466" spans="1:7" hidden="1" x14ac:dyDescent="0.25">
      <c r="A466" s="2" t="s">
        <v>143</v>
      </c>
      <c r="B466" s="6">
        <f t="shared" si="7"/>
        <v>13</v>
      </c>
      <c r="C466" s="2" t="s">
        <v>103</v>
      </c>
      <c r="D466" s="5">
        <v>-170701388.38999999</v>
      </c>
      <c r="E466" s="5">
        <v>0</v>
      </c>
      <c r="F466" s="5">
        <v>0</v>
      </c>
      <c r="G466" s="5">
        <v>-170701388.38999999</v>
      </c>
    </row>
    <row r="467" spans="1:7" hidden="1" x14ac:dyDescent="0.25">
      <c r="A467" s="2" t="s">
        <v>142</v>
      </c>
      <c r="B467" s="6">
        <f t="shared" si="7"/>
        <v>9</v>
      </c>
      <c r="C467" s="2" t="s">
        <v>102</v>
      </c>
      <c r="D467" s="5">
        <v>-4045371254.1599998</v>
      </c>
      <c r="E467" s="5">
        <v>0</v>
      </c>
      <c r="F467" s="5">
        <v>0</v>
      </c>
      <c r="G467" s="5">
        <v>-4045371254.1599998</v>
      </c>
    </row>
    <row r="468" spans="1:7" hidden="1" x14ac:dyDescent="0.25">
      <c r="A468" s="2" t="s">
        <v>141</v>
      </c>
      <c r="B468" s="6">
        <f t="shared" si="7"/>
        <v>13</v>
      </c>
      <c r="C468" s="2" t="s">
        <v>102</v>
      </c>
      <c r="D468" s="5">
        <v>-4045371254.1599998</v>
      </c>
      <c r="E468" s="5">
        <v>0</v>
      </c>
      <c r="F468" s="5">
        <v>0</v>
      </c>
      <c r="G468" s="5">
        <v>-4045371254.1599998</v>
      </c>
    </row>
    <row r="469" spans="1:7" hidden="1" x14ac:dyDescent="0.25">
      <c r="A469" s="2" t="s">
        <v>140</v>
      </c>
      <c r="B469" s="6">
        <f t="shared" si="7"/>
        <v>1</v>
      </c>
      <c r="C469" s="2" t="s">
        <v>139</v>
      </c>
      <c r="D469" s="5">
        <v>0</v>
      </c>
      <c r="E469" s="5">
        <v>0</v>
      </c>
      <c r="F469" s="5">
        <v>0</v>
      </c>
      <c r="G469" s="5">
        <v>0</v>
      </c>
    </row>
    <row r="470" spans="1:7" hidden="1" x14ac:dyDescent="0.25">
      <c r="A470" s="2" t="s">
        <v>138</v>
      </c>
      <c r="B470" s="6">
        <f t="shared" si="7"/>
        <v>3</v>
      </c>
      <c r="C470" s="2" t="s">
        <v>137</v>
      </c>
      <c r="D470" s="5">
        <v>6284242482860.5898</v>
      </c>
      <c r="E470" s="5">
        <v>0</v>
      </c>
      <c r="F470" s="5">
        <v>0</v>
      </c>
      <c r="G470" s="5">
        <v>6284242482860.5898</v>
      </c>
    </row>
    <row r="471" spans="1:7" ht="30" x14ac:dyDescent="0.25">
      <c r="A471" s="2" t="s">
        <v>136</v>
      </c>
      <c r="B471" s="6">
        <f t="shared" si="7"/>
        <v>6</v>
      </c>
      <c r="C471" s="2" t="s">
        <v>135</v>
      </c>
      <c r="D471" s="5">
        <v>6284242482860.5898</v>
      </c>
      <c r="E471" s="5">
        <v>0</v>
      </c>
      <c r="F471" s="5">
        <v>0</v>
      </c>
      <c r="G471" s="5">
        <v>6284242482860.5898</v>
      </c>
    </row>
    <row r="472" spans="1:7" hidden="1" x14ac:dyDescent="0.25">
      <c r="A472" s="2" t="s">
        <v>134</v>
      </c>
      <c r="B472" s="6">
        <f t="shared" si="7"/>
        <v>9</v>
      </c>
      <c r="C472" s="2" t="s">
        <v>109</v>
      </c>
      <c r="D472" s="5">
        <v>6284242482860.5898</v>
      </c>
      <c r="E472" s="5">
        <v>0</v>
      </c>
      <c r="F472" s="5">
        <v>0</v>
      </c>
      <c r="G472" s="5">
        <v>6284242482860.5898</v>
      </c>
    </row>
    <row r="473" spans="1:7" hidden="1" x14ac:dyDescent="0.25">
      <c r="A473" s="2" t="s">
        <v>133</v>
      </c>
      <c r="B473" s="6">
        <f t="shared" si="7"/>
        <v>13</v>
      </c>
      <c r="C473" s="2" t="s">
        <v>109</v>
      </c>
      <c r="D473" s="5">
        <v>6284242482860.5898</v>
      </c>
      <c r="E473" s="5">
        <v>0</v>
      </c>
      <c r="F473" s="5">
        <v>0</v>
      </c>
      <c r="G473" s="5">
        <v>6284242482860.5898</v>
      </c>
    </row>
    <row r="474" spans="1:7" hidden="1" x14ac:dyDescent="0.25">
      <c r="A474" s="2" t="s">
        <v>132</v>
      </c>
      <c r="B474" s="6">
        <f t="shared" si="7"/>
        <v>3</v>
      </c>
      <c r="C474" s="2" t="s">
        <v>131</v>
      </c>
      <c r="D474" s="5">
        <v>567344987.55999994</v>
      </c>
      <c r="E474" s="5">
        <v>0</v>
      </c>
      <c r="F474" s="5">
        <v>0</v>
      </c>
      <c r="G474" s="5">
        <v>567344987.55999994</v>
      </c>
    </row>
    <row r="475" spans="1:7" ht="30" x14ac:dyDescent="0.25">
      <c r="A475" s="2" t="s">
        <v>130</v>
      </c>
      <c r="B475" s="6">
        <f t="shared" si="7"/>
        <v>6</v>
      </c>
      <c r="C475" s="2" t="s">
        <v>129</v>
      </c>
      <c r="D475" s="5">
        <v>28560000</v>
      </c>
      <c r="E475" s="5">
        <v>0</v>
      </c>
      <c r="F475" s="5">
        <v>0</v>
      </c>
      <c r="G475" s="5">
        <v>28560000</v>
      </c>
    </row>
    <row r="476" spans="1:7" hidden="1" x14ac:dyDescent="0.25">
      <c r="A476" s="2" t="s">
        <v>128</v>
      </c>
      <c r="B476" s="6">
        <f t="shared" si="7"/>
        <v>9</v>
      </c>
      <c r="C476" s="2" t="s">
        <v>108</v>
      </c>
      <c r="D476" s="5">
        <v>28560000</v>
      </c>
      <c r="E476" s="5">
        <v>0</v>
      </c>
      <c r="F476" s="5">
        <v>0</v>
      </c>
      <c r="G476" s="5">
        <v>28560000</v>
      </c>
    </row>
    <row r="477" spans="1:7" hidden="1" x14ac:dyDescent="0.25">
      <c r="A477" s="2" t="s">
        <v>127</v>
      </c>
      <c r="B477" s="6">
        <f t="shared" si="7"/>
        <v>13</v>
      </c>
      <c r="C477" s="2" t="s">
        <v>108</v>
      </c>
      <c r="D477" s="5">
        <v>28560000</v>
      </c>
      <c r="E477" s="5">
        <v>0</v>
      </c>
      <c r="F477" s="5">
        <v>0</v>
      </c>
      <c r="G477" s="5">
        <v>28560000</v>
      </c>
    </row>
    <row r="478" spans="1:7" x14ac:dyDescent="0.25">
      <c r="A478" s="2" t="s">
        <v>126</v>
      </c>
      <c r="B478" s="6">
        <f t="shared" si="7"/>
        <v>6</v>
      </c>
      <c r="C478" s="2" t="s">
        <v>125</v>
      </c>
      <c r="D478" s="5">
        <v>538784987.55999994</v>
      </c>
      <c r="E478" s="5">
        <v>0</v>
      </c>
      <c r="F478" s="5">
        <v>0</v>
      </c>
      <c r="G478" s="5">
        <v>538784987.55999994</v>
      </c>
    </row>
    <row r="479" spans="1:7" hidden="1" x14ac:dyDescent="0.25">
      <c r="A479" s="2" t="s">
        <v>124</v>
      </c>
      <c r="B479" s="6">
        <f t="shared" si="7"/>
        <v>9</v>
      </c>
      <c r="C479" s="2" t="s">
        <v>106</v>
      </c>
      <c r="D479" s="5">
        <v>538784987.55999994</v>
      </c>
      <c r="E479" s="5">
        <v>0</v>
      </c>
      <c r="F479" s="5">
        <v>0</v>
      </c>
      <c r="G479" s="5">
        <v>538784987.55999994</v>
      </c>
    </row>
    <row r="480" spans="1:7" hidden="1" x14ac:dyDescent="0.25">
      <c r="A480" s="2" t="s">
        <v>123</v>
      </c>
      <c r="B480" s="6">
        <f t="shared" si="7"/>
        <v>13</v>
      </c>
      <c r="C480" s="2" t="s">
        <v>106</v>
      </c>
      <c r="D480" s="5">
        <v>538784987.55999994</v>
      </c>
      <c r="E480" s="5">
        <v>0</v>
      </c>
      <c r="F480" s="5">
        <v>0</v>
      </c>
      <c r="G480" s="5">
        <v>538784987.55999994</v>
      </c>
    </row>
    <row r="481" spans="1:7" hidden="1" x14ac:dyDescent="0.25">
      <c r="A481" s="2" t="s">
        <v>122</v>
      </c>
      <c r="B481" s="6">
        <f t="shared" si="7"/>
        <v>3</v>
      </c>
      <c r="C481" s="2" t="s">
        <v>121</v>
      </c>
      <c r="D481" s="5">
        <v>-6284809827848.1504</v>
      </c>
      <c r="E481" s="5">
        <v>0</v>
      </c>
      <c r="F481" s="5">
        <v>0</v>
      </c>
      <c r="G481" s="5">
        <v>-6284809827848.1504</v>
      </c>
    </row>
    <row r="482" spans="1:7" x14ac:dyDescent="0.25">
      <c r="A482" s="2" t="s">
        <v>120</v>
      </c>
      <c r="B482" s="6">
        <f t="shared" si="7"/>
        <v>6</v>
      </c>
      <c r="C482" s="2" t="s">
        <v>119</v>
      </c>
      <c r="D482" s="5">
        <v>-6284242482860.5898</v>
      </c>
      <c r="E482" s="5">
        <v>0</v>
      </c>
      <c r="F482" s="5">
        <v>0</v>
      </c>
      <c r="G482" s="5">
        <v>-6284242482860.5898</v>
      </c>
    </row>
    <row r="483" spans="1:7" ht="30" hidden="1" x14ac:dyDescent="0.25">
      <c r="A483" s="2" t="s">
        <v>118</v>
      </c>
      <c r="B483" s="6">
        <f t="shared" si="7"/>
        <v>9</v>
      </c>
      <c r="C483" s="2" t="s">
        <v>104</v>
      </c>
      <c r="D483" s="5">
        <v>-6284242482860.5898</v>
      </c>
      <c r="E483" s="5">
        <v>0</v>
      </c>
      <c r="F483" s="5">
        <v>0</v>
      </c>
      <c r="G483" s="5">
        <v>-6284242482860.5898</v>
      </c>
    </row>
    <row r="484" spans="1:7" ht="30" hidden="1" x14ac:dyDescent="0.25">
      <c r="A484" s="2" t="s">
        <v>117</v>
      </c>
      <c r="B484" s="6">
        <f t="shared" si="7"/>
        <v>13</v>
      </c>
      <c r="C484" s="2" t="s">
        <v>104</v>
      </c>
      <c r="D484" s="5">
        <v>-6284242482860.5898</v>
      </c>
      <c r="E484" s="5">
        <v>0</v>
      </c>
      <c r="F484" s="5">
        <v>0</v>
      </c>
      <c r="G484" s="5">
        <v>-6284242482860.5898</v>
      </c>
    </row>
    <row r="485" spans="1:7" x14ac:dyDescent="0.25">
      <c r="A485" s="2" t="s">
        <v>116</v>
      </c>
      <c r="B485" s="6">
        <f t="shared" si="7"/>
        <v>6</v>
      </c>
      <c r="C485" s="2" t="s">
        <v>115</v>
      </c>
      <c r="D485" s="5">
        <v>-567344987.55999994</v>
      </c>
      <c r="E485" s="5">
        <v>0</v>
      </c>
      <c r="F485" s="5">
        <v>0</v>
      </c>
      <c r="G485" s="5">
        <v>-567344987.55999994</v>
      </c>
    </row>
    <row r="486" spans="1:7" hidden="1" x14ac:dyDescent="0.25">
      <c r="A486" s="2" t="s">
        <v>114</v>
      </c>
      <c r="B486" s="6">
        <f t="shared" si="7"/>
        <v>9</v>
      </c>
      <c r="C486" s="2" t="s">
        <v>107</v>
      </c>
      <c r="D486" s="5">
        <v>-28560000</v>
      </c>
      <c r="E486" s="5">
        <v>0</v>
      </c>
      <c r="F486" s="5">
        <v>0</v>
      </c>
      <c r="G486" s="5">
        <v>-28560000</v>
      </c>
    </row>
    <row r="487" spans="1:7" hidden="1" x14ac:dyDescent="0.25">
      <c r="A487" s="2" t="s">
        <v>113</v>
      </c>
      <c r="B487" s="6">
        <f t="shared" si="7"/>
        <v>13</v>
      </c>
      <c r="C487" s="2" t="s">
        <v>107</v>
      </c>
      <c r="D487" s="5">
        <v>-28560000</v>
      </c>
      <c r="E487" s="5">
        <v>0</v>
      </c>
      <c r="F487" s="5">
        <v>0</v>
      </c>
      <c r="G487" s="5">
        <v>-28560000</v>
      </c>
    </row>
    <row r="488" spans="1:7" hidden="1" x14ac:dyDescent="0.25">
      <c r="A488" s="2" t="s">
        <v>112</v>
      </c>
      <c r="B488" s="6">
        <f t="shared" si="7"/>
        <v>9</v>
      </c>
      <c r="C488" s="2" t="s">
        <v>111</v>
      </c>
      <c r="D488" s="5">
        <v>-538784987.55999994</v>
      </c>
      <c r="E488" s="5">
        <v>0</v>
      </c>
      <c r="F488" s="5">
        <v>0</v>
      </c>
      <c r="G488" s="5">
        <v>-538784987.55999994</v>
      </c>
    </row>
    <row r="489" spans="1:7" hidden="1" x14ac:dyDescent="0.25">
      <c r="A489" s="2" t="s">
        <v>110</v>
      </c>
      <c r="B489" s="6">
        <f t="shared" si="7"/>
        <v>13</v>
      </c>
      <c r="C489" s="2" t="s">
        <v>106</v>
      </c>
      <c r="D489" s="5">
        <v>-538784987.55999994</v>
      </c>
      <c r="E489" s="5">
        <v>0</v>
      </c>
      <c r="F489" s="5">
        <v>0</v>
      </c>
      <c r="G489" s="5">
        <v>-538784987.55999994</v>
      </c>
    </row>
  </sheetData>
  <autoFilter ref="A9:G489" xr:uid="{F69B73B8-33AD-4769-BDE3-117998575C86}">
    <filterColumn colId="1">
      <filters>
        <filter val="6"/>
      </filters>
    </filterColumn>
  </autoFilter>
  <pageMargins left="0.75" right="0.75" top="1" bottom="1" header="0.5" footer="0.5"/>
  <drawing r:id="rId1"/>
  <legacyDrawing r:id="rId2"/>
  <controls>
    <mc:AlternateContent xmlns:mc="http://schemas.openxmlformats.org/markup-compatibility/2006">
      <mc:Choice Requires="x14">
        <control shapeId="1026" r:id="rId3" name="Control 2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1026" r:id="rId3" name="Control 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1AB4-E7EA-4766-91B9-C20F0B37461A}">
  <sheetPr codeName="Hoja2" filterMode="1"/>
  <dimension ref="A2:G447"/>
  <sheetViews>
    <sheetView showGridLines="0" tabSelected="1" topLeftCell="A493" workbookViewId="0">
      <selection activeCell="G508" sqref="G508"/>
    </sheetView>
  </sheetViews>
  <sheetFormatPr baseColWidth="10" defaultRowHeight="15" x14ac:dyDescent="0.25"/>
  <cols>
    <col min="1" max="1" width="15.140625" style="1" customWidth="1"/>
    <col min="2" max="2" width="9" style="1" customWidth="1"/>
    <col min="3" max="3" width="42.5703125" style="1" customWidth="1"/>
    <col min="4" max="4" width="18.5703125" style="4" hidden="1" customWidth="1"/>
    <col min="5" max="5" width="19.42578125" style="4" hidden="1" customWidth="1"/>
    <col min="6" max="6" width="20" style="4" hidden="1" customWidth="1"/>
    <col min="7" max="7" width="18.5703125" style="4" bestFit="1" customWidth="1"/>
    <col min="8" max="9" width="11.42578125" style="1"/>
    <col min="10" max="10" width="15.42578125" style="1" customWidth="1"/>
    <col min="11" max="16384" width="11.42578125" style="1"/>
  </cols>
  <sheetData>
    <row r="2" spans="1:7" x14ac:dyDescent="0.25">
      <c r="A2" s="3" t="s">
        <v>737</v>
      </c>
      <c r="B2" s="3"/>
      <c r="C2" s="3" t="s">
        <v>736</v>
      </c>
    </row>
    <row r="3" spans="1:7" ht="30" x14ac:dyDescent="0.25">
      <c r="A3" s="2" t="s">
        <v>735</v>
      </c>
      <c r="B3" s="2"/>
      <c r="C3" s="2" t="s">
        <v>0</v>
      </c>
    </row>
    <row r="4" spans="1:7" x14ac:dyDescent="0.25">
      <c r="A4" s="2" t="s">
        <v>726</v>
      </c>
      <c r="B4" s="2"/>
      <c r="C4" s="2" t="s">
        <v>734</v>
      </c>
    </row>
    <row r="5" spans="1:7" x14ac:dyDescent="0.25">
      <c r="A5" s="2" t="s">
        <v>733</v>
      </c>
      <c r="B5" s="2"/>
      <c r="C5" s="2" t="s">
        <v>836</v>
      </c>
    </row>
    <row r="6" spans="1:7" ht="30" x14ac:dyDescent="0.25">
      <c r="A6" s="2" t="s">
        <v>731</v>
      </c>
      <c r="B6" s="2"/>
      <c r="C6" s="2" t="s">
        <v>835</v>
      </c>
    </row>
    <row r="7" spans="1:7" ht="30" x14ac:dyDescent="0.25">
      <c r="A7" s="2" t="s">
        <v>729</v>
      </c>
      <c r="B7" s="2"/>
      <c r="C7" s="2" t="s">
        <v>834</v>
      </c>
    </row>
    <row r="8" spans="1:7" x14ac:dyDescent="0.25">
      <c r="A8" s="2"/>
      <c r="B8" s="2"/>
      <c r="C8" s="2"/>
    </row>
    <row r="9" spans="1:7" s="209" customFormat="1" x14ac:dyDescent="0.25">
      <c r="A9" s="207" t="s">
        <v>727</v>
      </c>
      <c r="B9" s="207"/>
      <c r="C9" s="207" t="s">
        <v>726</v>
      </c>
      <c r="D9" s="208" t="s">
        <v>725</v>
      </c>
      <c r="E9" s="208" t="s">
        <v>724</v>
      </c>
      <c r="F9" s="208" t="s">
        <v>723</v>
      </c>
      <c r="G9" s="208" t="s">
        <v>722</v>
      </c>
    </row>
    <row r="10" spans="1:7" hidden="1" x14ac:dyDescent="0.25">
      <c r="A10" s="2" t="s">
        <v>721</v>
      </c>
      <c r="B10" s="6">
        <f t="shared" ref="B10:B73" si="0">LEN(A10)</f>
        <v>1</v>
      </c>
      <c r="C10" s="2" t="s">
        <v>720</v>
      </c>
      <c r="D10" s="5">
        <v>186772181101.07001</v>
      </c>
      <c r="E10" s="5">
        <v>11048736258</v>
      </c>
      <c r="F10" s="5">
        <v>12403582602</v>
      </c>
      <c r="G10" s="5">
        <v>185417334757.07001</v>
      </c>
    </row>
    <row r="11" spans="1:7" hidden="1" x14ac:dyDescent="0.25">
      <c r="A11" s="2" t="s">
        <v>719</v>
      </c>
      <c r="B11" s="6">
        <f t="shared" si="0"/>
        <v>3</v>
      </c>
      <c r="C11" s="2" t="s">
        <v>718</v>
      </c>
      <c r="D11" s="5">
        <v>1408955861</v>
      </c>
      <c r="E11" s="5">
        <v>10970819358</v>
      </c>
      <c r="F11" s="5">
        <v>12331775219</v>
      </c>
      <c r="G11" s="5">
        <v>48000000</v>
      </c>
    </row>
    <row r="12" spans="1:7" x14ac:dyDescent="0.25">
      <c r="A12" s="2" t="s">
        <v>717</v>
      </c>
      <c r="B12" s="6">
        <f t="shared" si="0"/>
        <v>6</v>
      </c>
      <c r="C12" s="2" t="s">
        <v>716</v>
      </c>
      <c r="D12" s="5">
        <v>48000000</v>
      </c>
      <c r="E12" s="5">
        <v>0</v>
      </c>
      <c r="F12" s="5">
        <v>0</v>
      </c>
      <c r="G12" s="5">
        <v>48000000</v>
      </c>
    </row>
    <row r="13" spans="1:7" hidden="1" x14ac:dyDescent="0.25">
      <c r="A13" s="2" t="s">
        <v>715</v>
      </c>
      <c r="B13" s="6">
        <f t="shared" si="0"/>
        <v>9</v>
      </c>
      <c r="C13" s="2" t="s">
        <v>714</v>
      </c>
      <c r="D13" s="5">
        <v>48000000</v>
      </c>
      <c r="E13" s="5">
        <v>0</v>
      </c>
      <c r="F13" s="5">
        <v>0</v>
      </c>
      <c r="G13" s="5">
        <v>48000000</v>
      </c>
    </row>
    <row r="14" spans="1:7" hidden="1" x14ac:dyDescent="0.25">
      <c r="A14" s="2" t="s">
        <v>713</v>
      </c>
      <c r="B14" s="6">
        <f t="shared" si="0"/>
        <v>13</v>
      </c>
      <c r="C14" s="2" t="s">
        <v>1</v>
      </c>
      <c r="D14" s="5">
        <v>48000000</v>
      </c>
      <c r="E14" s="5">
        <v>0</v>
      </c>
      <c r="F14" s="5">
        <v>0</v>
      </c>
      <c r="G14" s="5">
        <v>48000000</v>
      </c>
    </row>
    <row r="15" spans="1:7" x14ac:dyDescent="0.25">
      <c r="A15" s="2" t="s">
        <v>712</v>
      </c>
      <c r="B15" s="6">
        <f t="shared" si="0"/>
        <v>6</v>
      </c>
      <c r="C15" s="2" t="s">
        <v>711</v>
      </c>
      <c r="D15" s="5">
        <v>1360955861</v>
      </c>
      <c r="E15" s="5">
        <v>10970819358</v>
      </c>
      <c r="F15" s="5">
        <v>12331775219</v>
      </c>
      <c r="G15" s="5">
        <v>0</v>
      </c>
    </row>
    <row r="16" spans="1:7" hidden="1" x14ac:dyDescent="0.25">
      <c r="A16" s="2" t="s">
        <v>710</v>
      </c>
      <c r="B16" s="6">
        <f t="shared" si="0"/>
        <v>9</v>
      </c>
      <c r="C16" s="2" t="s">
        <v>1</v>
      </c>
      <c r="D16" s="5">
        <v>1360955861</v>
      </c>
      <c r="E16" s="5">
        <v>10970819358</v>
      </c>
      <c r="F16" s="5">
        <v>12331775219</v>
      </c>
      <c r="G16" s="5">
        <v>0</v>
      </c>
    </row>
    <row r="17" spans="1:7" hidden="1" x14ac:dyDescent="0.25">
      <c r="A17" s="2" t="s">
        <v>709</v>
      </c>
      <c r="B17" s="6">
        <f t="shared" si="0"/>
        <v>13</v>
      </c>
      <c r="C17" s="2" t="s">
        <v>1</v>
      </c>
      <c r="D17" s="5">
        <v>1360955861</v>
      </c>
      <c r="E17" s="5">
        <v>10970819358</v>
      </c>
      <c r="F17" s="5">
        <v>12331775219</v>
      </c>
      <c r="G17" s="5">
        <v>0</v>
      </c>
    </row>
    <row r="18" spans="1:7" hidden="1" x14ac:dyDescent="0.25">
      <c r="A18" s="2" t="s">
        <v>708</v>
      </c>
      <c r="B18" s="6">
        <f t="shared" si="0"/>
        <v>3</v>
      </c>
      <c r="C18" s="2" t="s">
        <v>707</v>
      </c>
      <c r="D18" s="5">
        <v>265574784</v>
      </c>
      <c r="E18" s="5">
        <v>69866933</v>
      </c>
      <c r="F18" s="5">
        <v>71807383</v>
      </c>
      <c r="G18" s="5">
        <v>263634334</v>
      </c>
    </row>
    <row r="19" spans="1:7" x14ac:dyDescent="0.25">
      <c r="A19" s="2" t="s">
        <v>702</v>
      </c>
      <c r="B19" s="6">
        <f t="shared" si="0"/>
        <v>6</v>
      </c>
      <c r="C19" s="2" t="s">
        <v>701</v>
      </c>
      <c r="D19" s="5">
        <v>265574784</v>
      </c>
      <c r="E19" s="5">
        <v>69866933</v>
      </c>
      <c r="F19" s="5">
        <v>71807383</v>
      </c>
      <c r="G19" s="5">
        <v>263634334</v>
      </c>
    </row>
    <row r="20" spans="1:7" hidden="1" x14ac:dyDescent="0.25">
      <c r="A20" s="2" t="s">
        <v>700</v>
      </c>
      <c r="B20" s="6">
        <f t="shared" si="0"/>
        <v>9</v>
      </c>
      <c r="C20" s="2" t="s">
        <v>698</v>
      </c>
      <c r="D20" s="5">
        <v>265574784</v>
      </c>
      <c r="E20" s="5">
        <v>59517333</v>
      </c>
      <c r="F20" s="5">
        <v>61457783</v>
      </c>
      <c r="G20" s="5">
        <v>263634334</v>
      </c>
    </row>
    <row r="21" spans="1:7" hidden="1" x14ac:dyDescent="0.25">
      <c r="A21" s="2" t="s">
        <v>699</v>
      </c>
      <c r="B21" s="6">
        <f t="shared" si="0"/>
        <v>13</v>
      </c>
      <c r="C21" s="2" t="s">
        <v>698</v>
      </c>
      <c r="D21" s="5">
        <v>265574784</v>
      </c>
      <c r="E21" s="5">
        <v>59517333</v>
      </c>
      <c r="F21" s="5">
        <v>61457783</v>
      </c>
      <c r="G21" s="5">
        <v>263634334</v>
      </c>
    </row>
    <row r="22" spans="1:7" hidden="1" x14ac:dyDescent="0.25">
      <c r="A22" s="2" t="s">
        <v>694</v>
      </c>
      <c r="B22" s="6">
        <f t="shared" si="0"/>
        <v>9</v>
      </c>
      <c r="C22" s="2" t="s">
        <v>83</v>
      </c>
      <c r="D22" s="5">
        <v>0</v>
      </c>
      <c r="E22" s="5">
        <v>9943138</v>
      </c>
      <c r="F22" s="5">
        <v>9943138</v>
      </c>
      <c r="G22" s="5">
        <v>0</v>
      </c>
    </row>
    <row r="23" spans="1:7" hidden="1" x14ac:dyDescent="0.25">
      <c r="A23" s="2" t="s">
        <v>693</v>
      </c>
      <c r="B23" s="6">
        <f t="shared" si="0"/>
        <v>13</v>
      </c>
      <c r="C23" s="2" t="s">
        <v>83</v>
      </c>
      <c r="D23" s="5">
        <v>0</v>
      </c>
      <c r="E23" s="5">
        <v>9943138</v>
      </c>
      <c r="F23" s="5">
        <v>9943138</v>
      </c>
      <c r="G23" s="5">
        <v>0</v>
      </c>
    </row>
    <row r="24" spans="1:7" hidden="1" x14ac:dyDescent="0.25">
      <c r="A24" s="2" t="s">
        <v>692</v>
      </c>
      <c r="B24" s="6">
        <f t="shared" si="0"/>
        <v>9</v>
      </c>
      <c r="C24" s="2" t="s">
        <v>690</v>
      </c>
      <c r="D24" s="5">
        <v>0</v>
      </c>
      <c r="E24" s="5">
        <v>406462</v>
      </c>
      <c r="F24" s="5">
        <v>406462</v>
      </c>
      <c r="G24" s="5">
        <v>0</v>
      </c>
    </row>
    <row r="25" spans="1:7" hidden="1" x14ac:dyDescent="0.25">
      <c r="A25" s="2" t="s">
        <v>691</v>
      </c>
      <c r="B25" s="6">
        <f t="shared" si="0"/>
        <v>13</v>
      </c>
      <c r="C25" s="2" t="s">
        <v>690</v>
      </c>
      <c r="D25" s="5">
        <v>0</v>
      </c>
      <c r="E25" s="5">
        <v>406462</v>
      </c>
      <c r="F25" s="5">
        <v>406462</v>
      </c>
      <c r="G25" s="5">
        <v>0</v>
      </c>
    </row>
    <row r="26" spans="1:7" hidden="1" x14ac:dyDescent="0.25">
      <c r="A26" s="2" t="s">
        <v>689</v>
      </c>
      <c r="B26" s="6">
        <f t="shared" si="0"/>
        <v>3</v>
      </c>
      <c r="C26" s="2" t="s">
        <v>688</v>
      </c>
      <c r="D26" s="5">
        <v>178596151710.07001</v>
      </c>
      <c r="E26" s="5">
        <v>8049967</v>
      </c>
      <c r="F26" s="5">
        <v>0</v>
      </c>
      <c r="G26" s="5">
        <v>178604201677.07001</v>
      </c>
    </row>
    <row r="27" spans="1:7" x14ac:dyDescent="0.25">
      <c r="A27" s="2" t="s">
        <v>687</v>
      </c>
      <c r="B27" s="6">
        <f t="shared" si="0"/>
        <v>6</v>
      </c>
      <c r="C27" s="2" t="s">
        <v>686</v>
      </c>
      <c r="D27" s="5">
        <v>25990211992</v>
      </c>
      <c r="E27" s="5">
        <v>0</v>
      </c>
      <c r="F27" s="5">
        <v>0</v>
      </c>
      <c r="G27" s="5">
        <v>25990211992</v>
      </c>
    </row>
    <row r="28" spans="1:7" hidden="1" x14ac:dyDescent="0.25">
      <c r="A28" s="2" t="s">
        <v>685</v>
      </c>
      <c r="B28" s="6">
        <f t="shared" si="0"/>
        <v>9</v>
      </c>
      <c r="C28" s="2" t="s">
        <v>2</v>
      </c>
      <c r="D28" s="5">
        <v>25990211992</v>
      </c>
      <c r="E28" s="5">
        <v>0</v>
      </c>
      <c r="F28" s="5">
        <v>0</v>
      </c>
      <c r="G28" s="5">
        <v>25990211992</v>
      </c>
    </row>
    <row r="29" spans="1:7" hidden="1" x14ac:dyDescent="0.25">
      <c r="A29" s="2" t="s">
        <v>684</v>
      </c>
      <c r="B29" s="6">
        <f t="shared" si="0"/>
        <v>13</v>
      </c>
      <c r="C29" s="2" t="s">
        <v>2</v>
      </c>
      <c r="D29" s="5">
        <v>25990211992</v>
      </c>
      <c r="E29" s="5">
        <v>0</v>
      </c>
      <c r="F29" s="5">
        <v>0</v>
      </c>
      <c r="G29" s="5">
        <v>25990211992</v>
      </c>
    </row>
    <row r="30" spans="1:7" x14ac:dyDescent="0.25">
      <c r="A30" s="2" t="s">
        <v>683</v>
      </c>
      <c r="B30" s="6">
        <f t="shared" si="0"/>
        <v>6</v>
      </c>
      <c r="C30" s="2" t="s">
        <v>682</v>
      </c>
      <c r="D30" s="5">
        <v>262800874.00999999</v>
      </c>
      <c r="E30" s="5">
        <v>8049967</v>
      </c>
      <c r="F30" s="5">
        <v>0</v>
      </c>
      <c r="G30" s="5">
        <v>270850841.00999999</v>
      </c>
    </row>
    <row r="31" spans="1:7" hidden="1" x14ac:dyDescent="0.25">
      <c r="A31" s="2" t="s">
        <v>833</v>
      </c>
      <c r="B31" s="6">
        <f t="shared" si="0"/>
        <v>9</v>
      </c>
      <c r="C31" s="2" t="s">
        <v>74</v>
      </c>
      <c r="D31" s="5">
        <v>39270000</v>
      </c>
      <c r="E31" s="5">
        <v>0</v>
      </c>
      <c r="F31" s="5">
        <v>0</v>
      </c>
      <c r="G31" s="5">
        <v>39270000</v>
      </c>
    </row>
    <row r="32" spans="1:7" hidden="1" x14ac:dyDescent="0.25">
      <c r="A32" s="2" t="s">
        <v>832</v>
      </c>
      <c r="B32" s="6">
        <f t="shared" si="0"/>
        <v>13</v>
      </c>
      <c r="C32" s="2" t="s">
        <v>831</v>
      </c>
      <c r="D32" s="5">
        <v>39270000</v>
      </c>
      <c r="E32" s="5">
        <v>0</v>
      </c>
      <c r="F32" s="5">
        <v>0</v>
      </c>
      <c r="G32" s="5">
        <v>39270000</v>
      </c>
    </row>
    <row r="33" spans="1:7" hidden="1" x14ac:dyDescent="0.25">
      <c r="A33" s="2" t="s">
        <v>681</v>
      </c>
      <c r="B33" s="6">
        <f t="shared" si="0"/>
        <v>9</v>
      </c>
      <c r="C33" s="2" t="s">
        <v>69</v>
      </c>
      <c r="D33" s="5">
        <v>114723622.01000001</v>
      </c>
      <c r="E33" s="5">
        <v>0</v>
      </c>
      <c r="F33" s="5">
        <v>0</v>
      </c>
      <c r="G33" s="5">
        <v>114723622.01000001</v>
      </c>
    </row>
    <row r="34" spans="1:7" hidden="1" x14ac:dyDescent="0.25">
      <c r="A34" s="2" t="s">
        <v>680</v>
      </c>
      <c r="B34" s="6">
        <f t="shared" si="0"/>
        <v>13</v>
      </c>
      <c r="C34" s="2" t="s">
        <v>3</v>
      </c>
      <c r="D34" s="5">
        <v>15776571.369999999</v>
      </c>
      <c r="E34" s="5">
        <v>0</v>
      </c>
      <c r="F34" s="5">
        <v>0</v>
      </c>
      <c r="G34" s="5">
        <v>15776571.369999999</v>
      </c>
    </row>
    <row r="35" spans="1:7" hidden="1" x14ac:dyDescent="0.25">
      <c r="A35" s="2" t="s">
        <v>679</v>
      </c>
      <c r="B35" s="6">
        <f t="shared" si="0"/>
        <v>13</v>
      </c>
      <c r="C35" s="2" t="s">
        <v>4</v>
      </c>
      <c r="D35" s="5">
        <v>98947050.640000001</v>
      </c>
      <c r="E35" s="5">
        <v>0</v>
      </c>
      <c r="F35" s="5">
        <v>0</v>
      </c>
      <c r="G35" s="5">
        <v>98947050.640000001</v>
      </c>
    </row>
    <row r="36" spans="1:7" hidden="1" x14ac:dyDescent="0.25">
      <c r="A36" s="2" t="s">
        <v>678</v>
      </c>
      <c r="B36" s="6">
        <f t="shared" si="0"/>
        <v>9</v>
      </c>
      <c r="C36" s="2" t="s">
        <v>68</v>
      </c>
      <c r="D36" s="5">
        <v>108807252</v>
      </c>
      <c r="E36" s="5">
        <v>8049967</v>
      </c>
      <c r="F36" s="5">
        <v>0</v>
      </c>
      <c r="G36" s="5">
        <v>116857219</v>
      </c>
    </row>
    <row r="37" spans="1:7" hidden="1" x14ac:dyDescent="0.25">
      <c r="A37" s="2" t="s">
        <v>677</v>
      </c>
      <c r="B37" s="6">
        <f t="shared" si="0"/>
        <v>13</v>
      </c>
      <c r="C37" s="2" t="s">
        <v>5</v>
      </c>
      <c r="D37" s="5">
        <v>34075252</v>
      </c>
      <c r="E37" s="5">
        <v>8049967</v>
      </c>
      <c r="F37" s="5">
        <v>0</v>
      </c>
      <c r="G37" s="5">
        <v>42125219</v>
      </c>
    </row>
    <row r="38" spans="1:7" hidden="1" x14ac:dyDescent="0.25">
      <c r="A38" s="2" t="s">
        <v>676</v>
      </c>
      <c r="B38" s="6">
        <f t="shared" si="0"/>
        <v>13</v>
      </c>
      <c r="C38" s="2" t="s">
        <v>6</v>
      </c>
      <c r="D38" s="5">
        <v>74732000</v>
      </c>
      <c r="E38" s="5">
        <v>0</v>
      </c>
      <c r="F38" s="5">
        <v>0</v>
      </c>
      <c r="G38" s="5">
        <v>74732000</v>
      </c>
    </row>
    <row r="39" spans="1:7" x14ac:dyDescent="0.25">
      <c r="A39" s="2" t="s">
        <v>660</v>
      </c>
      <c r="B39" s="6">
        <f t="shared" si="0"/>
        <v>6</v>
      </c>
      <c r="C39" s="2" t="s">
        <v>659</v>
      </c>
      <c r="D39" s="5">
        <v>131931229691</v>
      </c>
      <c r="E39" s="5">
        <v>0</v>
      </c>
      <c r="F39" s="5">
        <v>0</v>
      </c>
      <c r="G39" s="5">
        <v>131931229691</v>
      </c>
    </row>
    <row r="40" spans="1:7" hidden="1" x14ac:dyDescent="0.25">
      <c r="A40" s="2" t="s">
        <v>658</v>
      </c>
      <c r="B40" s="6">
        <f t="shared" si="0"/>
        <v>9</v>
      </c>
      <c r="C40" s="2" t="s">
        <v>11</v>
      </c>
      <c r="D40" s="5">
        <v>131931229691</v>
      </c>
      <c r="E40" s="5">
        <v>0</v>
      </c>
      <c r="F40" s="5">
        <v>0</v>
      </c>
      <c r="G40" s="5">
        <v>131931229691</v>
      </c>
    </row>
    <row r="41" spans="1:7" hidden="1" x14ac:dyDescent="0.25">
      <c r="A41" s="2" t="s">
        <v>657</v>
      </c>
      <c r="B41" s="6">
        <f t="shared" si="0"/>
        <v>13</v>
      </c>
      <c r="C41" s="2" t="s">
        <v>11</v>
      </c>
      <c r="D41" s="5">
        <v>131931229691</v>
      </c>
      <c r="E41" s="5">
        <v>0</v>
      </c>
      <c r="F41" s="5">
        <v>0</v>
      </c>
      <c r="G41" s="5">
        <v>131931229691</v>
      </c>
    </row>
    <row r="42" spans="1:7" x14ac:dyDescent="0.25">
      <c r="A42" s="2" t="s">
        <v>656</v>
      </c>
      <c r="B42" s="6">
        <f t="shared" si="0"/>
        <v>6</v>
      </c>
      <c r="C42" s="2" t="s">
        <v>655</v>
      </c>
      <c r="D42" s="5">
        <v>1843279198.8099999</v>
      </c>
      <c r="E42" s="5">
        <v>0</v>
      </c>
      <c r="F42" s="5">
        <v>0</v>
      </c>
      <c r="G42" s="5">
        <v>1843279198.8099999</v>
      </c>
    </row>
    <row r="43" spans="1:7" hidden="1" x14ac:dyDescent="0.25">
      <c r="A43" s="2" t="s">
        <v>654</v>
      </c>
      <c r="B43" s="6">
        <f t="shared" si="0"/>
        <v>9</v>
      </c>
      <c r="C43" s="2" t="s">
        <v>7</v>
      </c>
      <c r="D43" s="5">
        <v>1843279198.8099999</v>
      </c>
      <c r="E43" s="5">
        <v>0</v>
      </c>
      <c r="F43" s="5">
        <v>0</v>
      </c>
      <c r="G43" s="5">
        <v>1843279198.8099999</v>
      </c>
    </row>
    <row r="44" spans="1:7" hidden="1" x14ac:dyDescent="0.25">
      <c r="A44" s="2" t="s">
        <v>653</v>
      </c>
      <c r="B44" s="6">
        <f t="shared" si="0"/>
        <v>13</v>
      </c>
      <c r="C44" s="2" t="s">
        <v>7</v>
      </c>
      <c r="D44" s="5">
        <v>1843279198.8099999</v>
      </c>
      <c r="E44" s="5">
        <v>0</v>
      </c>
      <c r="F44" s="5">
        <v>0</v>
      </c>
      <c r="G44" s="5">
        <v>1843279198.8099999</v>
      </c>
    </row>
    <row r="45" spans="1:7" x14ac:dyDescent="0.25">
      <c r="A45" s="2" t="s">
        <v>652</v>
      </c>
      <c r="B45" s="6">
        <f t="shared" si="0"/>
        <v>6</v>
      </c>
      <c r="C45" s="2" t="s">
        <v>651</v>
      </c>
      <c r="D45" s="5">
        <v>27767819.48</v>
      </c>
      <c r="E45" s="5">
        <v>0</v>
      </c>
      <c r="F45" s="5">
        <v>0</v>
      </c>
      <c r="G45" s="5">
        <v>27767819.48</v>
      </c>
    </row>
    <row r="46" spans="1:7" ht="30" hidden="1" x14ac:dyDescent="0.25">
      <c r="A46" s="2" t="s">
        <v>650</v>
      </c>
      <c r="B46" s="6">
        <f t="shared" si="0"/>
        <v>9</v>
      </c>
      <c r="C46" s="2" t="s">
        <v>12</v>
      </c>
      <c r="D46" s="5">
        <v>27767819.48</v>
      </c>
      <c r="E46" s="5">
        <v>0</v>
      </c>
      <c r="F46" s="5">
        <v>0</v>
      </c>
      <c r="G46" s="5">
        <v>27767819.48</v>
      </c>
    </row>
    <row r="47" spans="1:7" ht="30" hidden="1" x14ac:dyDescent="0.25">
      <c r="A47" s="2" t="s">
        <v>649</v>
      </c>
      <c r="B47" s="6">
        <f t="shared" si="0"/>
        <v>13</v>
      </c>
      <c r="C47" s="2" t="s">
        <v>12</v>
      </c>
      <c r="D47" s="5">
        <v>27767819.48</v>
      </c>
      <c r="E47" s="5">
        <v>0</v>
      </c>
      <c r="F47" s="5">
        <v>0</v>
      </c>
      <c r="G47" s="5">
        <v>27767819.48</v>
      </c>
    </row>
    <row r="48" spans="1:7" x14ac:dyDescent="0.25">
      <c r="A48" s="2" t="s">
        <v>648</v>
      </c>
      <c r="B48" s="6">
        <f t="shared" si="0"/>
        <v>6</v>
      </c>
      <c r="C48" s="2" t="s">
        <v>647</v>
      </c>
      <c r="D48" s="5">
        <v>5455454592.8800001</v>
      </c>
      <c r="E48" s="5">
        <v>0</v>
      </c>
      <c r="F48" s="5">
        <v>0</v>
      </c>
      <c r="G48" s="5">
        <v>5455454592.8800001</v>
      </c>
    </row>
    <row r="49" spans="1:7" hidden="1" x14ac:dyDescent="0.25">
      <c r="A49" s="2" t="s">
        <v>646</v>
      </c>
      <c r="B49" s="6">
        <f t="shared" si="0"/>
        <v>9</v>
      </c>
      <c r="C49" s="2" t="s">
        <v>8</v>
      </c>
      <c r="D49" s="5">
        <v>656801008.82000005</v>
      </c>
      <c r="E49" s="5">
        <v>0</v>
      </c>
      <c r="F49" s="5">
        <v>0</v>
      </c>
      <c r="G49" s="5">
        <v>656801008.82000005</v>
      </c>
    </row>
    <row r="50" spans="1:7" hidden="1" x14ac:dyDescent="0.25">
      <c r="A50" s="2" t="s">
        <v>645</v>
      </c>
      <c r="B50" s="6">
        <f t="shared" si="0"/>
        <v>13</v>
      </c>
      <c r="C50" s="2" t="s">
        <v>8</v>
      </c>
      <c r="D50" s="5">
        <v>656801008.82000005</v>
      </c>
      <c r="E50" s="5">
        <v>0</v>
      </c>
      <c r="F50" s="5">
        <v>0</v>
      </c>
      <c r="G50" s="5">
        <v>656801008.82000005</v>
      </c>
    </row>
    <row r="51" spans="1:7" hidden="1" x14ac:dyDescent="0.25">
      <c r="A51" s="2" t="s">
        <v>644</v>
      </c>
      <c r="B51" s="6">
        <f t="shared" si="0"/>
        <v>9</v>
      </c>
      <c r="C51" s="2" t="s">
        <v>9</v>
      </c>
      <c r="D51" s="5">
        <v>4798653584.0600004</v>
      </c>
      <c r="E51" s="5">
        <v>0</v>
      </c>
      <c r="F51" s="5">
        <v>0</v>
      </c>
      <c r="G51" s="5">
        <v>4798653584.0600004</v>
      </c>
    </row>
    <row r="52" spans="1:7" hidden="1" x14ac:dyDescent="0.25">
      <c r="A52" s="2" t="s">
        <v>643</v>
      </c>
      <c r="B52" s="6">
        <f t="shared" si="0"/>
        <v>13</v>
      </c>
      <c r="C52" s="2" t="s">
        <v>9</v>
      </c>
      <c r="D52" s="5">
        <v>4798653584.0600004</v>
      </c>
      <c r="E52" s="5">
        <v>0</v>
      </c>
      <c r="F52" s="5">
        <v>0</v>
      </c>
      <c r="G52" s="5">
        <v>4798653584.0600004</v>
      </c>
    </row>
    <row r="53" spans="1:7" x14ac:dyDescent="0.25">
      <c r="A53" s="2" t="s">
        <v>642</v>
      </c>
      <c r="B53" s="6">
        <f t="shared" si="0"/>
        <v>6</v>
      </c>
      <c r="C53" s="2" t="s">
        <v>641</v>
      </c>
      <c r="D53" s="5">
        <v>22145849.370000001</v>
      </c>
      <c r="E53" s="5">
        <v>0</v>
      </c>
      <c r="F53" s="5">
        <v>0</v>
      </c>
      <c r="G53" s="5">
        <v>22145849.370000001</v>
      </c>
    </row>
    <row r="54" spans="1:7" hidden="1" x14ac:dyDescent="0.25">
      <c r="A54" s="2" t="s">
        <v>640</v>
      </c>
      <c r="B54" s="6">
        <f t="shared" si="0"/>
        <v>9</v>
      </c>
      <c r="C54" s="2" t="s">
        <v>13</v>
      </c>
      <c r="D54" s="5">
        <v>22145849.370000001</v>
      </c>
      <c r="E54" s="5">
        <v>0</v>
      </c>
      <c r="F54" s="5">
        <v>0</v>
      </c>
      <c r="G54" s="5">
        <v>22145849.370000001</v>
      </c>
    </row>
    <row r="55" spans="1:7" hidden="1" x14ac:dyDescent="0.25">
      <c r="A55" s="2" t="s">
        <v>639</v>
      </c>
      <c r="B55" s="6">
        <f t="shared" si="0"/>
        <v>13</v>
      </c>
      <c r="C55" s="2" t="s">
        <v>13</v>
      </c>
      <c r="D55" s="5">
        <v>22145849.370000001</v>
      </c>
      <c r="E55" s="5">
        <v>0</v>
      </c>
      <c r="F55" s="5">
        <v>0</v>
      </c>
      <c r="G55" s="5">
        <v>22145849.370000001</v>
      </c>
    </row>
    <row r="56" spans="1:7" x14ac:dyDescent="0.25">
      <c r="A56" s="2" t="s">
        <v>638</v>
      </c>
      <c r="B56" s="6">
        <f t="shared" si="0"/>
        <v>6</v>
      </c>
      <c r="C56" s="2" t="s">
        <v>637</v>
      </c>
      <c r="D56" s="5">
        <v>5248020021.9899998</v>
      </c>
      <c r="E56" s="5">
        <v>0</v>
      </c>
      <c r="F56" s="5">
        <v>0</v>
      </c>
      <c r="G56" s="5">
        <v>5248020021.9899998</v>
      </c>
    </row>
    <row r="57" spans="1:7" hidden="1" x14ac:dyDescent="0.25">
      <c r="A57" s="2" t="s">
        <v>636</v>
      </c>
      <c r="B57" s="6">
        <f t="shared" si="0"/>
        <v>9</v>
      </c>
      <c r="C57" s="2" t="s">
        <v>3</v>
      </c>
      <c r="D57" s="5">
        <v>3486708426.8800001</v>
      </c>
      <c r="E57" s="5">
        <v>0</v>
      </c>
      <c r="F57" s="5">
        <v>0</v>
      </c>
      <c r="G57" s="5">
        <v>3486708426.8800001</v>
      </c>
    </row>
    <row r="58" spans="1:7" hidden="1" x14ac:dyDescent="0.25">
      <c r="A58" s="2" t="s">
        <v>635</v>
      </c>
      <c r="B58" s="6">
        <f t="shared" si="0"/>
        <v>13</v>
      </c>
      <c r="C58" s="2" t="s">
        <v>3</v>
      </c>
      <c r="D58" s="5">
        <v>3486708426.8800001</v>
      </c>
      <c r="E58" s="5">
        <v>0</v>
      </c>
      <c r="F58" s="5">
        <v>0</v>
      </c>
      <c r="G58" s="5">
        <v>3486708426.8800001</v>
      </c>
    </row>
    <row r="59" spans="1:7" hidden="1" x14ac:dyDescent="0.25">
      <c r="A59" s="2" t="s">
        <v>634</v>
      </c>
      <c r="B59" s="6">
        <f t="shared" si="0"/>
        <v>9</v>
      </c>
      <c r="C59" s="2" t="s">
        <v>4</v>
      </c>
      <c r="D59" s="5">
        <v>1747534316.1700001</v>
      </c>
      <c r="E59" s="5">
        <v>0</v>
      </c>
      <c r="F59" s="5">
        <v>0</v>
      </c>
      <c r="G59" s="5">
        <v>1747534316.1700001</v>
      </c>
    </row>
    <row r="60" spans="1:7" hidden="1" x14ac:dyDescent="0.25">
      <c r="A60" s="2" t="s">
        <v>633</v>
      </c>
      <c r="B60" s="6">
        <f t="shared" si="0"/>
        <v>13</v>
      </c>
      <c r="C60" s="2" t="s">
        <v>4</v>
      </c>
      <c r="D60" s="5">
        <v>1747534316.1700001</v>
      </c>
      <c r="E60" s="5">
        <v>0</v>
      </c>
      <c r="F60" s="5">
        <v>0</v>
      </c>
      <c r="G60" s="5">
        <v>1747534316.1700001</v>
      </c>
    </row>
    <row r="61" spans="1:7" ht="30" hidden="1" x14ac:dyDescent="0.25">
      <c r="A61" s="2" t="s">
        <v>632</v>
      </c>
      <c r="B61" s="6">
        <f t="shared" si="0"/>
        <v>9</v>
      </c>
      <c r="C61" s="2" t="s">
        <v>14</v>
      </c>
      <c r="D61" s="5">
        <v>13777278.939999999</v>
      </c>
      <c r="E61" s="5">
        <v>0</v>
      </c>
      <c r="F61" s="5">
        <v>0</v>
      </c>
      <c r="G61" s="5">
        <v>13777278.939999999</v>
      </c>
    </row>
    <row r="62" spans="1:7" ht="30" hidden="1" x14ac:dyDescent="0.25">
      <c r="A62" s="2" t="s">
        <v>631</v>
      </c>
      <c r="B62" s="6">
        <f t="shared" si="0"/>
        <v>13</v>
      </c>
      <c r="C62" s="2" t="s">
        <v>14</v>
      </c>
      <c r="D62" s="5">
        <v>13777278.939999999</v>
      </c>
      <c r="E62" s="5">
        <v>0</v>
      </c>
      <c r="F62" s="5">
        <v>0</v>
      </c>
      <c r="G62" s="5">
        <v>13777278.939999999</v>
      </c>
    </row>
    <row r="63" spans="1:7" ht="30" x14ac:dyDescent="0.25">
      <c r="A63" s="2" t="s">
        <v>630</v>
      </c>
      <c r="B63" s="6">
        <f t="shared" si="0"/>
        <v>6</v>
      </c>
      <c r="C63" s="2" t="s">
        <v>629</v>
      </c>
      <c r="D63" s="5">
        <v>7049548732.0799999</v>
      </c>
      <c r="E63" s="5">
        <v>0</v>
      </c>
      <c r="F63" s="5">
        <v>0</v>
      </c>
      <c r="G63" s="5">
        <v>7049548732.0799999</v>
      </c>
    </row>
    <row r="64" spans="1:7" hidden="1" x14ac:dyDescent="0.25">
      <c r="A64" s="2" t="s">
        <v>628</v>
      </c>
      <c r="B64" s="6">
        <f t="shared" si="0"/>
        <v>9</v>
      </c>
      <c r="C64" s="2" t="s">
        <v>5</v>
      </c>
      <c r="D64" s="5">
        <v>3352269301.8200002</v>
      </c>
      <c r="E64" s="5">
        <v>0</v>
      </c>
      <c r="F64" s="5">
        <v>0</v>
      </c>
      <c r="G64" s="5">
        <v>3352269301.8200002</v>
      </c>
    </row>
    <row r="65" spans="1:7" hidden="1" x14ac:dyDescent="0.25">
      <c r="A65" s="2" t="s">
        <v>627</v>
      </c>
      <c r="B65" s="6">
        <f t="shared" si="0"/>
        <v>13</v>
      </c>
      <c r="C65" s="2" t="s">
        <v>5</v>
      </c>
      <c r="D65" s="5">
        <v>3352269301.8200002</v>
      </c>
      <c r="E65" s="5">
        <v>0</v>
      </c>
      <c r="F65" s="5">
        <v>0</v>
      </c>
      <c r="G65" s="5">
        <v>3352269301.8200002</v>
      </c>
    </row>
    <row r="66" spans="1:7" hidden="1" x14ac:dyDescent="0.25">
      <c r="A66" s="2" t="s">
        <v>626</v>
      </c>
      <c r="B66" s="6">
        <f t="shared" si="0"/>
        <v>9</v>
      </c>
      <c r="C66" s="2" t="s">
        <v>6</v>
      </c>
      <c r="D66" s="5">
        <v>2793544777.3200002</v>
      </c>
      <c r="E66" s="5">
        <v>0</v>
      </c>
      <c r="F66" s="5">
        <v>0</v>
      </c>
      <c r="G66" s="5">
        <v>2793544777.3200002</v>
      </c>
    </row>
    <row r="67" spans="1:7" hidden="1" x14ac:dyDescent="0.25">
      <c r="A67" s="2" t="s">
        <v>625</v>
      </c>
      <c r="B67" s="6">
        <f t="shared" si="0"/>
        <v>13</v>
      </c>
      <c r="C67" s="2" t="s">
        <v>6</v>
      </c>
      <c r="D67" s="5">
        <v>2793544777.3200002</v>
      </c>
      <c r="E67" s="5">
        <v>0</v>
      </c>
      <c r="F67" s="5">
        <v>0</v>
      </c>
      <c r="G67" s="5">
        <v>2793544777.3200002</v>
      </c>
    </row>
    <row r="68" spans="1:7" hidden="1" x14ac:dyDescent="0.25">
      <c r="A68" s="2" t="s">
        <v>624</v>
      </c>
      <c r="B68" s="6">
        <f t="shared" si="0"/>
        <v>9</v>
      </c>
      <c r="C68" s="2" t="s">
        <v>15</v>
      </c>
      <c r="D68" s="5">
        <v>158168055.68000001</v>
      </c>
      <c r="E68" s="5">
        <v>0</v>
      </c>
      <c r="F68" s="5">
        <v>0</v>
      </c>
      <c r="G68" s="5">
        <v>158168055.68000001</v>
      </c>
    </row>
    <row r="69" spans="1:7" hidden="1" x14ac:dyDescent="0.25">
      <c r="A69" s="2" t="s">
        <v>623</v>
      </c>
      <c r="B69" s="6">
        <f t="shared" si="0"/>
        <v>13</v>
      </c>
      <c r="C69" s="2" t="s">
        <v>15</v>
      </c>
      <c r="D69" s="5">
        <v>158168055.68000001</v>
      </c>
      <c r="E69" s="5">
        <v>0</v>
      </c>
      <c r="F69" s="5">
        <v>0</v>
      </c>
      <c r="G69" s="5">
        <v>158168055.68000001</v>
      </c>
    </row>
    <row r="70" spans="1:7" ht="30" hidden="1" x14ac:dyDescent="0.25">
      <c r="A70" s="2" t="s">
        <v>830</v>
      </c>
      <c r="B70" s="6">
        <f t="shared" si="0"/>
        <v>9</v>
      </c>
      <c r="C70" s="2" t="s">
        <v>827</v>
      </c>
      <c r="D70" s="5">
        <v>745566597.25999999</v>
      </c>
      <c r="E70" s="5">
        <v>0</v>
      </c>
      <c r="F70" s="5">
        <v>0</v>
      </c>
      <c r="G70" s="5">
        <v>745566597.25999999</v>
      </c>
    </row>
    <row r="71" spans="1:7" ht="30" hidden="1" x14ac:dyDescent="0.25">
      <c r="A71" s="2" t="s">
        <v>829</v>
      </c>
      <c r="B71" s="6">
        <f t="shared" si="0"/>
        <v>13</v>
      </c>
      <c r="C71" s="2" t="s">
        <v>827</v>
      </c>
      <c r="D71" s="5">
        <v>745566597.25999999</v>
      </c>
      <c r="E71" s="5">
        <v>0</v>
      </c>
      <c r="F71" s="5">
        <v>0</v>
      </c>
      <c r="G71" s="5">
        <v>745566597.25999999</v>
      </c>
    </row>
    <row r="72" spans="1:7" ht="30" x14ac:dyDescent="0.25">
      <c r="A72" s="2" t="s">
        <v>622</v>
      </c>
      <c r="B72" s="6">
        <f t="shared" si="0"/>
        <v>6</v>
      </c>
      <c r="C72" s="2" t="s">
        <v>621</v>
      </c>
      <c r="D72" s="5">
        <v>4086579955.54</v>
      </c>
      <c r="E72" s="5">
        <v>0</v>
      </c>
      <c r="F72" s="5">
        <v>0</v>
      </c>
      <c r="G72" s="5">
        <v>4086579955.54</v>
      </c>
    </row>
    <row r="73" spans="1:7" hidden="1" x14ac:dyDescent="0.25">
      <c r="A73" s="2" t="s">
        <v>620</v>
      </c>
      <c r="B73" s="6">
        <f t="shared" si="0"/>
        <v>9</v>
      </c>
      <c r="C73" s="2" t="s">
        <v>10</v>
      </c>
      <c r="D73" s="5">
        <v>3907749096.1399999</v>
      </c>
      <c r="E73" s="5">
        <v>0</v>
      </c>
      <c r="F73" s="5">
        <v>0</v>
      </c>
      <c r="G73" s="5">
        <v>3907749096.1399999</v>
      </c>
    </row>
    <row r="74" spans="1:7" hidden="1" x14ac:dyDescent="0.25">
      <c r="A74" s="2" t="s">
        <v>619</v>
      </c>
      <c r="B74" s="6">
        <f t="shared" ref="B74:B137" si="1">LEN(A74)</f>
        <v>13</v>
      </c>
      <c r="C74" s="2" t="s">
        <v>10</v>
      </c>
      <c r="D74" s="5">
        <v>3907749096.1399999</v>
      </c>
      <c r="E74" s="5">
        <v>0</v>
      </c>
      <c r="F74" s="5">
        <v>0</v>
      </c>
      <c r="G74" s="5">
        <v>3907749096.1399999</v>
      </c>
    </row>
    <row r="75" spans="1:7" hidden="1" x14ac:dyDescent="0.25">
      <c r="A75" s="2" t="s">
        <v>618</v>
      </c>
      <c r="B75" s="6">
        <f t="shared" si="1"/>
        <v>9</v>
      </c>
      <c r="C75" s="2" t="s">
        <v>16</v>
      </c>
      <c r="D75" s="5">
        <v>178830859.40000001</v>
      </c>
      <c r="E75" s="5">
        <v>0</v>
      </c>
      <c r="F75" s="5">
        <v>0</v>
      </c>
      <c r="G75" s="5">
        <v>178830859.40000001</v>
      </c>
    </row>
    <row r="76" spans="1:7" hidden="1" x14ac:dyDescent="0.25">
      <c r="A76" s="2" t="s">
        <v>617</v>
      </c>
      <c r="B76" s="6">
        <f t="shared" si="1"/>
        <v>13</v>
      </c>
      <c r="C76" s="2" t="s">
        <v>16</v>
      </c>
      <c r="D76" s="5">
        <v>178830859.40000001</v>
      </c>
      <c r="E76" s="5">
        <v>0</v>
      </c>
      <c r="F76" s="5">
        <v>0</v>
      </c>
      <c r="G76" s="5">
        <v>178830859.40000001</v>
      </c>
    </row>
    <row r="77" spans="1:7" ht="30" x14ac:dyDescent="0.25">
      <c r="A77" s="2" t="s">
        <v>616</v>
      </c>
      <c r="B77" s="6">
        <f t="shared" si="1"/>
        <v>6</v>
      </c>
      <c r="C77" s="2" t="s">
        <v>615</v>
      </c>
      <c r="D77" s="5">
        <v>17233693.260000002</v>
      </c>
      <c r="E77" s="5">
        <v>0</v>
      </c>
      <c r="F77" s="5">
        <v>0</v>
      </c>
      <c r="G77" s="5">
        <v>17233693.260000002</v>
      </c>
    </row>
    <row r="78" spans="1:7" hidden="1" x14ac:dyDescent="0.25">
      <c r="A78" s="2" t="s">
        <v>614</v>
      </c>
      <c r="B78" s="6">
        <f t="shared" si="1"/>
        <v>9</v>
      </c>
      <c r="C78" s="2" t="s">
        <v>17</v>
      </c>
      <c r="D78" s="5">
        <v>9261958.1199999992</v>
      </c>
      <c r="E78" s="5">
        <v>0</v>
      </c>
      <c r="F78" s="5">
        <v>0</v>
      </c>
      <c r="G78" s="5">
        <v>9261958.1199999992</v>
      </c>
    </row>
    <row r="79" spans="1:7" hidden="1" x14ac:dyDescent="0.25">
      <c r="A79" s="2" t="s">
        <v>613</v>
      </c>
      <c r="B79" s="6">
        <f t="shared" si="1"/>
        <v>13</v>
      </c>
      <c r="C79" s="2" t="s">
        <v>17</v>
      </c>
      <c r="D79" s="5">
        <v>9261958.1199999992</v>
      </c>
      <c r="E79" s="5">
        <v>0</v>
      </c>
      <c r="F79" s="5">
        <v>0</v>
      </c>
      <c r="G79" s="5">
        <v>9261958.1199999992</v>
      </c>
    </row>
    <row r="80" spans="1:7" ht="30" hidden="1" x14ac:dyDescent="0.25">
      <c r="A80" s="2" t="s">
        <v>612</v>
      </c>
      <c r="B80" s="6">
        <f t="shared" si="1"/>
        <v>9</v>
      </c>
      <c r="C80" s="2" t="s">
        <v>18</v>
      </c>
      <c r="D80" s="5">
        <v>7971735.1399999997</v>
      </c>
      <c r="E80" s="5">
        <v>0</v>
      </c>
      <c r="F80" s="5">
        <v>0</v>
      </c>
      <c r="G80" s="5">
        <v>7971735.1399999997</v>
      </c>
    </row>
    <row r="81" spans="1:7" ht="30" hidden="1" x14ac:dyDescent="0.25">
      <c r="A81" s="2" t="s">
        <v>611</v>
      </c>
      <c r="B81" s="6">
        <f t="shared" si="1"/>
        <v>13</v>
      </c>
      <c r="C81" s="2" t="s">
        <v>18</v>
      </c>
      <c r="D81" s="5">
        <v>7971735.1399999997</v>
      </c>
      <c r="E81" s="5">
        <v>0</v>
      </c>
      <c r="F81" s="5">
        <v>0</v>
      </c>
      <c r="G81" s="5">
        <v>7971735.1399999997</v>
      </c>
    </row>
    <row r="82" spans="1:7" x14ac:dyDescent="0.25">
      <c r="A82" s="2" t="s">
        <v>610</v>
      </c>
      <c r="B82" s="6">
        <f t="shared" si="1"/>
        <v>6</v>
      </c>
      <c r="C82" s="2" t="s">
        <v>609</v>
      </c>
      <c r="D82" s="5">
        <v>76981559.640000001</v>
      </c>
      <c r="E82" s="5">
        <v>0</v>
      </c>
      <c r="F82" s="5">
        <v>0</v>
      </c>
      <c r="G82" s="5">
        <v>76981559.640000001</v>
      </c>
    </row>
    <row r="83" spans="1:7" hidden="1" x14ac:dyDescent="0.25">
      <c r="A83" s="2" t="s">
        <v>608</v>
      </c>
      <c r="B83" s="6">
        <f t="shared" si="1"/>
        <v>9</v>
      </c>
      <c r="C83" s="2" t="s">
        <v>19</v>
      </c>
      <c r="D83" s="5">
        <v>76981559.640000001</v>
      </c>
      <c r="E83" s="5">
        <v>0</v>
      </c>
      <c r="F83" s="5">
        <v>0</v>
      </c>
      <c r="G83" s="5">
        <v>76981559.640000001</v>
      </c>
    </row>
    <row r="84" spans="1:7" hidden="1" x14ac:dyDescent="0.25">
      <c r="A84" s="2" t="s">
        <v>607</v>
      </c>
      <c r="B84" s="6">
        <f t="shared" si="1"/>
        <v>13</v>
      </c>
      <c r="C84" s="2" t="s">
        <v>19</v>
      </c>
      <c r="D84" s="5">
        <v>76981559.640000001</v>
      </c>
      <c r="E84" s="5">
        <v>0</v>
      </c>
      <c r="F84" s="5">
        <v>0</v>
      </c>
      <c r="G84" s="5">
        <v>76981559.640000001</v>
      </c>
    </row>
    <row r="85" spans="1:7" ht="30" x14ac:dyDescent="0.25">
      <c r="A85" s="2" t="s">
        <v>606</v>
      </c>
      <c r="B85" s="6">
        <f t="shared" si="1"/>
        <v>6</v>
      </c>
      <c r="C85" s="2" t="s">
        <v>605</v>
      </c>
      <c r="D85" s="5">
        <v>-3415102269.9899998</v>
      </c>
      <c r="E85" s="5">
        <v>0</v>
      </c>
      <c r="F85" s="5">
        <v>0</v>
      </c>
      <c r="G85" s="5">
        <v>-3415102269.9899998</v>
      </c>
    </row>
    <row r="86" spans="1:7" hidden="1" x14ac:dyDescent="0.25">
      <c r="A86" s="2" t="s">
        <v>604</v>
      </c>
      <c r="B86" s="6">
        <f t="shared" si="1"/>
        <v>9</v>
      </c>
      <c r="C86" s="2" t="s">
        <v>252</v>
      </c>
      <c r="D86" s="5">
        <v>-2668768580.1199999</v>
      </c>
      <c r="E86" s="5">
        <v>0</v>
      </c>
      <c r="F86" s="5">
        <v>0</v>
      </c>
      <c r="G86" s="5">
        <v>-2668768580.1199999</v>
      </c>
    </row>
    <row r="87" spans="1:7" hidden="1" x14ac:dyDescent="0.25">
      <c r="A87" s="2" t="s">
        <v>603</v>
      </c>
      <c r="B87" s="6">
        <f t="shared" si="1"/>
        <v>13</v>
      </c>
      <c r="C87" s="2" t="s">
        <v>11</v>
      </c>
      <c r="D87" s="5">
        <v>-2668768580.1199999</v>
      </c>
      <c r="E87" s="5">
        <v>0</v>
      </c>
      <c r="F87" s="5">
        <v>0</v>
      </c>
      <c r="G87" s="5">
        <v>-2668768580.1199999</v>
      </c>
    </row>
    <row r="88" spans="1:7" hidden="1" x14ac:dyDescent="0.25">
      <c r="A88" s="2" t="s">
        <v>602</v>
      </c>
      <c r="B88" s="6">
        <f t="shared" si="1"/>
        <v>9</v>
      </c>
      <c r="C88" s="2" t="s">
        <v>75</v>
      </c>
      <c r="D88" s="5">
        <v>-28462277.41</v>
      </c>
      <c r="E88" s="5">
        <v>0</v>
      </c>
      <c r="F88" s="5">
        <v>0</v>
      </c>
      <c r="G88" s="5">
        <v>-28462277.41</v>
      </c>
    </row>
    <row r="89" spans="1:7" hidden="1" x14ac:dyDescent="0.25">
      <c r="A89" s="2" t="s">
        <v>601</v>
      </c>
      <c r="B89" s="6">
        <f t="shared" si="1"/>
        <v>13</v>
      </c>
      <c r="C89" s="2" t="s">
        <v>7</v>
      </c>
      <c r="D89" s="5">
        <v>-28462277.41</v>
      </c>
      <c r="E89" s="5">
        <v>0</v>
      </c>
      <c r="F89" s="5">
        <v>0</v>
      </c>
      <c r="G89" s="5">
        <v>-28462277.41</v>
      </c>
    </row>
    <row r="90" spans="1:7" hidden="1" x14ac:dyDescent="0.25">
      <c r="A90" s="2" t="s">
        <v>600</v>
      </c>
      <c r="B90" s="6">
        <f t="shared" si="1"/>
        <v>9</v>
      </c>
      <c r="C90" s="2" t="s">
        <v>247</v>
      </c>
      <c r="D90" s="5">
        <v>-500321.07</v>
      </c>
      <c r="E90" s="5">
        <v>0</v>
      </c>
      <c r="F90" s="5">
        <v>0</v>
      </c>
      <c r="G90" s="5">
        <v>-500321.07</v>
      </c>
    </row>
    <row r="91" spans="1:7" ht="30" hidden="1" x14ac:dyDescent="0.25">
      <c r="A91" s="2" t="s">
        <v>599</v>
      </c>
      <c r="B91" s="6">
        <f t="shared" si="1"/>
        <v>13</v>
      </c>
      <c r="C91" s="2" t="s">
        <v>12</v>
      </c>
      <c r="D91" s="5">
        <v>-500321.07</v>
      </c>
      <c r="E91" s="5">
        <v>0</v>
      </c>
      <c r="F91" s="5">
        <v>0</v>
      </c>
      <c r="G91" s="5">
        <v>-500321.07</v>
      </c>
    </row>
    <row r="92" spans="1:7" hidden="1" x14ac:dyDescent="0.25">
      <c r="A92" s="2" t="s">
        <v>598</v>
      </c>
      <c r="B92" s="6">
        <f t="shared" si="1"/>
        <v>9</v>
      </c>
      <c r="C92" s="2" t="s">
        <v>74</v>
      </c>
      <c r="D92" s="5">
        <v>-117734745.39</v>
      </c>
      <c r="E92" s="5">
        <v>0</v>
      </c>
      <c r="F92" s="5">
        <v>0</v>
      </c>
      <c r="G92" s="5">
        <v>-117734745.39</v>
      </c>
    </row>
    <row r="93" spans="1:7" hidden="1" x14ac:dyDescent="0.25">
      <c r="A93" s="2" t="s">
        <v>597</v>
      </c>
      <c r="B93" s="6">
        <f t="shared" si="1"/>
        <v>13</v>
      </c>
      <c r="C93" s="2" t="s">
        <v>8</v>
      </c>
      <c r="D93" s="5">
        <v>-14628257.369999999</v>
      </c>
      <c r="E93" s="5">
        <v>0</v>
      </c>
      <c r="F93" s="5">
        <v>0</v>
      </c>
      <c r="G93" s="5">
        <v>-14628257.369999999</v>
      </c>
    </row>
    <row r="94" spans="1:7" hidden="1" x14ac:dyDescent="0.25">
      <c r="A94" s="2" t="s">
        <v>596</v>
      </c>
      <c r="B94" s="6">
        <f t="shared" si="1"/>
        <v>13</v>
      </c>
      <c r="C94" s="2" t="s">
        <v>9</v>
      </c>
      <c r="D94" s="5">
        <v>-103106488.02</v>
      </c>
      <c r="E94" s="5">
        <v>0</v>
      </c>
      <c r="F94" s="5">
        <v>0</v>
      </c>
      <c r="G94" s="5">
        <v>-103106488.02</v>
      </c>
    </row>
    <row r="95" spans="1:7" hidden="1" x14ac:dyDescent="0.25">
      <c r="A95" s="2" t="s">
        <v>595</v>
      </c>
      <c r="B95" s="6">
        <f t="shared" si="1"/>
        <v>9</v>
      </c>
      <c r="C95" s="2" t="s">
        <v>241</v>
      </c>
      <c r="D95" s="5">
        <v>-915465.32</v>
      </c>
      <c r="E95" s="5">
        <v>0</v>
      </c>
      <c r="F95" s="5">
        <v>0</v>
      </c>
      <c r="G95" s="5">
        <v>-915465.32</v>
      </c>
    </row>
    <row r="96" spans="1:7" hidden="1" x14ac:dyDescent="0.25">
      <c r="A96" s="2" t="s">
        <v>594</v>
      </c>
      <c r="B96" s="6">
        <f t="shared" si="1"/>
        <v>13</v>
      </c>
      <c r="C96" s="2" t="s">
        <v>13</v>
      </c>
      <c r="D96" s="5">
        <v>-915465.32</v>
      </c>
      <c r="E96" s="5">
        <v>0</v>
      </c>
      <c r="F96" s="5">
        <v>0</v>
      </c>
      <c r="G96" s="5">
        <v>-915465.32</v>
      </c>
    </row>
    <row r="97" spans="1:7" hidden="1" x14ac:dyDescent="0.25">
      <c r="A97" s="2" t="s">
        <v>593</v>
      </c>
      <c r="B97" s="6">
        <f t="shared" si="1"/>
        <v>9</v>
      </c>
      <c r="C97" s="2" t="s">
        <v>69</v>
      </c>
      <c r="D97" s="5">
        <v>-174245829.84</v>
      </c>
      <c r="E97" s="5">
        <v>0</v>
      </c>
      <c r="F97" s="5">
        <v>0</v>
      </c>
      <c r="G97" s="5">
        <v>-174245829.84</v>
      </c>
    </row>
    <row r="98" spans="1:7" hidden="1" x14ac:dyDescent="0.25">
      <c r="A98" s="2" t="s">
        <v>592</v>
      </c>
      <c r="B98" s="6">
        <f t="shared" si="1"/>
        <v>13</v>
      </c>
      <c r="C98" s="2" t="s">
        <v>3</v>
      </c>
      <c r="D98" s="5">
        <v>-106902953.62</v>
      </c>
      <c r="E98" s="5">
        <v>0</v>
      </c>
      <c r="F98" s="5">
        <v>0</v>
      </c>
      <c r="G98" s="5">
        <v>-106902953.62</v>
      </c>
    </row>
    <row r="99" spans="1:7" hidden="1" x14ac:dyDescent="0.25">
      <c r="A99" s="2" t="s">
        <v>591</v>
      </c>
      <c r="B99" s="6">
        <f t="shared" si="1"/>
        <v>13</v>
      </c>
      <c r="C99" s="2" t="s">
        <v>4</v>
      </c>
      <c r="D99" s="5">
        <v>-66802590.770000003</v>
      </c>
      <c r="E99" s="5">
        <v>0</v>
      </c>
      <c r="F99" s="5">
        <v>0</v>
      </c>
      <c r="G99" s="5">
        <v>-66802590.770000003</v>
      </c>
    </row>
    <row r="100" spans="1:7" ht="30" hidden="1" x14ac:dyDescent="0.25">
      <c r="A100" s="2" t="s">
        <v>590</v>
      </c>
      <c r="B100" s="6">
        <f t="shared" si="1"/>
        <v>13</v>
      </c>
      <c r="C100" s="2" t="s">
        <v>14</v>
      </c>
      <c r="D100" s="5">
        <v>-540285.44999999995</v>
      </c>
      <c r="E100" s="5">
        <v>0</v>
      </c>
      <c r="F100" s="5">
        <v>0</v>
      </c>
      <c r="G100" s="5">
        <v>-540285.44999999995</v>
      </c>
    </row>
    <row r="101" spans="1:7" hidden="1" x14ac:dyDescent="0.25">
      <c r="A101" s="2" t="s">
        <v>589</v>
      </c>
      <c r="B101" s="6">
        <f t="shared" si="1"/>
        <v>9</v>
      </c>
      <c r="C101" s="2" t="s">
        <v>68</v>
      </c>
      <c r="D101" s="5">
        <v>-265548054.59</v>
      </c>
      <c r="E101" s="5">
        <v>0</v>
      </c>
      <c r="F101" s="5">
        <v>0</v>
      </c>
      <c r="G101" s="5">
        <v>-265548054.59</v>
      </c>
    </row>
    <row r="102" spans="1:7" hidden="1" x14ac:dyDescent="0.25">
      <c r="A102" s="2" t="s">
        <v>588</v>
      </c>
      <c r="B102" s="6">
        <f t="shared" si="1"/>
        <v>13</v>
      </c>
      <c r="C102" s="2" t="s">
        <v>5</v>
      </c>
      <c r="D102" s="5">
        <v>-101806803.86</v>
      </c>
      <c r="E102" s="5">
        <v>0</v>
      </c>
      <c r="F102" s="5">
        <v>0</v>
      </c>
      <c r="G102" s="5">
        <v>-101806803.86</v>
      </c>
    </row>
    <row r="103" spans="1:7" hidden="1" x14ac:dyDescent="0.25">
      <c r="A103" s="2" t="s">
        <v>587</v>
      </c>
      <c r="B103" s="6">
        <f t="shared" si="1"/>
        <v>13</v>
      </c>
      <c r="C103" s="2" t="s">
        <v>6</v>
      </c>
      <c r="D103" s="5">
        <v>-131266747.81</v>
      </c>
      <c r="E103" s="5">
        <v>0</v>
      </c>
      <c r="F103" s="5">
        <v>0</v>
      </c>
      <c r="G103" s="5">
        <v>-131266747.81</v>
      </c>
    </row>
    <row r="104" spans="1:7" hidden="1" x14ac:dyDescent="0.25">
      <c r="A104" s="2" t="s">
        <v>586</v>
      </c>
      <c r="B104" s="6">
        <f t="shared" si="1"/>
        <v>13</v>
      </c>
      <c r="C104" s="2" t="s">
        <v>15</v>
      </c>
      <c r="D104" s="5">
        <v>-4429673.7</v>
      </c>
      <c r="E104" s="5">
        <v>0</v>
      </c>
      <c r="F104" s="5">
        <v>0</v>
      </c>
      <c r="G104" s="5">
        <v>-4429673.7</v>
      </c>
    </row>
    <row r="105" spans="1:7" ht="30" hidden="1" x14ac:dyDescent="0.25">
      <c r="A105" s="2" t="s">
        <v>828</v>
      </c>
      <c r="B105" s="6">
        <f t="shared" si="1"/>
        <v>13</v>
      </c>
      <c r="C105" s="2" t="s">
        <v>827</v>
      </c>
      <c r="D105" s="5">
        <v>-28044829.219999999</v>
      </c>
      <c r="E105" s="5">
        <v>0</v>
      </c>
      <c r="F105" s="5">
        <v>0</v>
      </c>
      <c r="G105" s="5">
        <v>-28044829.219999999</v>
      </c>
    </row>
    <row r="106" spans="1:7" hidden="1" x14ac:dyDescent="0.25">
      <c r="A106" s="2" t="s">
        <v>585</v>
      </c>
      <c r="B106" s="6">
        <f t="shared" si="1"/>
        <v>9</v>
      </c>
      <c r="C106" s="2" t="s">
        <v>73</v>
      </c>
      <c r="D106" s="5">
        <v>-157124963.87</v>
      </c>
      <c r="E106" s="5">
        <v>0</v>
      </c>
      <c r="F106" s="5">
        <v>0</v>
      </c>
      <c r="G106" s="5">
        <v>-157124963.87</v>
      </c>
    </row>
    <row r="107" spans="1:7" hidden="1" x14ac:dyDescent="0.25">
      <c r="A107" s="2" t="s">
        <v>584</v>
      </c>
      <c r="B107" s="6">
        <f t="shared" si="1"/>
        <v>13</v>
      </c>
      <c r="C107" s="2" t="s">
        <v>10</v>
      </c>
      <c r="D107" s="5">
        <v>-150012865.28999999</v>
      </c>
      <c r="E107" s="5">
        <v>0</v>
      </c>
      <c r="F107" s="5">
        <v>0</v>
      </c>
      <c r="G107" s="5">
        <v>-150012865.28999999</v>
      </c>
    </row>
    <row r="108" spans="1:7" hidden="1" x14ac:dyDescent="0.25">
      <c r="A108" s="2" t="s">
        <v>583</v>
      </c>
      <c r="B108" s="6">
        <f t="shared" si="1"/>
        <v>13</v>
      </c>
      <c r="C108" s="2" t="s">
        <v>16</v>
      </c>
      <c r="D108" s="5">
        <v>-7112098.5800000001</v>
      </c>
      <c r="E108" s="5">
        <v>0</v>
      </c>
      <c r="F108" s="5">
        <v>0</v>
      </c>
      <c r="G108" s="5">
        <v>-7112098.5800000001</v>
      </c>
    </row>
    <row r="109" spans="1:7" ht="30" hidden="1" x14ac:dyDescent="0.25">
      <c r="A109" s="2" t="s">
        <v>582</v>
      </c>
      <c r="B109" s="6">
        <f t="shared" si="1"/>
        <v>9</v>
      </c>
      <c r="C109" s="2" t="s">
        <v>227</v>
      </c>
      <c r="D109" s="5">
        <v>-490035.82</v>
      </c>
      <c r="E109" s="5">
        <v>0</v>
      </c>
      <c r="F109" s="5">
        <v>0</v>
      </c>
      <c r="G109" s="5">
        <v>-490035.82</v>
      </c>
    </row>
    <row r="110" spans="1:7" hidden="1" x14ac:dyDescent="0.25">
      <c r="A110" s="2" t="s">
        <v>581</v>
      </c>
      <c r="B110" s="6">
        <f t="shared" si="1"/>
        <v>13</v>
      </c>
      <c r="C110" s="2" t="s">
        <v>17</v>
      </c>
      <c r="D110" s="5">
        <v>-293202.84999999998</v>
      </c>
      <c r="E110" s="5">
        <v>0</v>
      </c>
      <c r="F110" s="5">
        <v>0</v>
      </c>
      <c r="G110" s="5">
        <v>-293202.84999999998</v>
      </c>
    </row>
    <row r="111" spans="1:7" ht="30" hidden="1" x14ac:dyDescent="0.25">
      <c r="A111" s="2" t="s">
        <v>580</v>
      </c>
      <c r="B111" s="6">
        <f t="shared" si="1"/>
        <v>13</v>
      </c>
      <c r="C111" s="2" t="s">
        <v>18</v>
      </c>
      <c r="D111" s="5">
        <v>-196832.97</v>
      </c>
      <c r="E111" s="5">
        <v>0</v>
      </c>
      <c r="F111" s="5">
        <v>0</v>
      </c>
      <c r="G111" s="5">
        <v>-196832.97</v>
      </c>
    </row>
    <row r="112" spans="1:7" hidden="1" x14ac:dyDescent="0.25">
      <c r="A112" s="2" t="s">
        <v>579</v>
      </c>
      <c r="B112" s="6">
        <f t="shared" si="1"/>
        <v>9</v>
      </c>
      <c r="C112" s="2" t="s">
        <v>223</v>
      </c>
      <c r="D112" s="5">
        <v>-1311996.56</v>
      </c>
      <c r="E112" s="5">
        <v>0</v>
      </c>
      <c r="F112" s="5">
        <v>0</v>
      </c>
      <c r="G112" s="5">
        <v>-1311996.56</v>
      </c>
    </row>
    <row r="113" spans="1:7" hidden="1" x14ac:dyDescent="0.25">
      <c r="A113" s="2" t="s">
        <v>578</v>
      </c>
      <c r="B113" s="6">
        <f t="shared" si="1"/>
        <v>13</v>
      </c>
      <c r="C113" s="2" t="s">
        <v>19</v>
      </c>
      <c r="D113" s="5">
        <v>-1311996.56</v>
      </c>
      <c r="E113" s="5">
        <v>0</v>
      </c>
      <c r="F113" s="5">
        <v>0</v>
      </c>
      <c r="G113" s="5">
        <v>-1311996.56</v>
      </c>
    </row>
    <row r="114" spans="1:7" hidden="1" x14ac:dyDescent="0.25">
      <c r="A114" s="2" t="s">
        <v>563</v>
      </c>
      <c r="B114" s="6">
        <f t="shared" si="1"/>
        <v>3</v>
      </c>
      <c r="C114" s="2" t="s">
        <v>562</v>
      </c>
      <c r="D114" s="5">
        <v>6501498746</v>
      </c>
      <c r="E114" s="5">
        <v>0</v>
      </c>
      <c r="F114" s="5">
        <v>0</v>
      </c>
      <c r="G114" s="5">
        <v>6501498746</v>
      </c>
    </row>
    <row r="115" spans="1:7" x14ac:dyDescent="0.25">
      <c r="A115" s="2" t="s">
        <v>561</v>
      </c>
      <c r="B115" s="6">
        <f t="shared" si="1"/>
        <v>6</v>
      </c>
      <c r="C115" s="2" t="s">
        <v>560</v>
      </c>
      <c r="D115" s="5">
        <v>6736165412.6700001</v>
      </c>
      <c r="E115" s="5">
        <v>0</v>
      </c>
      <c r="F115" s="5">
        <v>0</v>
      </c>
      <c r="G115" s="5">
        <v>6736165412.6700001</v>
      </c>
    </row>
    <row r="116" spans="1:7" hidden="1" x14ac:dyDescent="0.25">
      <c r="A116" s="2" t="s">
        <v>559</v>
      </c>
      <c r="B116" s="6">
        <f t="shared" si="1"/>
        <v>9</v>
      </c>
      <c r="C116" s="2" t="s">
        <v>28</v>
      </c>
      <c r="D116" s="5">
        <v>6736165412.6700001</v>
      </c>
      <c r="E116" s="5">
        <v>0</v>
      </c>
      <c r="F116" s="5">
        <v>0</v>
      </c>
      <c r="G116" s="5">
        <v>6736165412.6700001</v>
      </c>
    </row>
    <row r="117" spans="1:7" hidden="1" x14ac:dyDescent="0.25">
      <c r="A117" s="2" t="s">
        <v>558</v>
      </c>
      <c r="B117" s="6">
        <f t="shared" si="1"/>
        <v>13</v>
      </c>
      <c r="C117" s="2" t="s">
        <v>28</v>
      </c>
      <c r="D117" s="5">
        <v>6736165412.6700001</v>
      </c>
      <c r="E117" s="5">
        <v>0</v>
      </c>
      <c r="F117" s="5">
        <v>0</v>
      </c>
      <c r="G117" s="5">
        <v>6736165412.6700001</v>
      </c>
    </row>
    <row r="118" spans="1:7" ht="30" x14ac:dyDescent="0.25">
      <c r="A118" s="2" t="s">
        <v>557</v>
      </c>
      <c r="B118" s="6">
        <f t="shared" si="1"/>
        <v>6</v>
      </c>
      <c r="C118" s="2" t="s">
        <v>556</v>
      </c>
      <c r="D118" s="5">
        <v>-234666666.66999999</v>
      </c>
      <c r="E118" s="5">
        <v>0</v>
      </c>
      <c r="F118" s="5">
        <v>0</v>
      </c>
      <c r="G118" s="5">
        <v>-234666666.66999999</v>
      </c>
    </row>
    <row r="119" spans="1:7" hidden="1" x14ac:dyDescent="0.25">
      <c r="A119" s="2" t="s">
        <v>555</v>
      </c>
      <c r="B119" s="6">
        <f t="shared" si="1"/>
        <v>9</v>
      </c>
      <c r="C119" s="2" t="s">
        <v>28</v>
      </c>
      <c r="D119" s="5">
        <v>-234666666.66999999</v>
      </c>
      <c r="E119" s="5">
        <v>0</v>
      </c>
      <c r="F119" s="5">
        <v>0</v>
      </c>
      <c r="G119" s="5">
        <v>-234666666.66999999</v>
      </c>
    </row>
    <row r="120" spans="1:7" hidden="1" x14ac:dyDescent="0.25">
      <c r="A120" s="2" t="s">
        <v>554</v>
      </c>
      <c r="B120" s="6">
        <f t="shared" si="1"/>
        <v>13</v>
      </c>
      <c r="C120" s="2" t="s">
        <v>28</v>
      </c>
      <c r="D120" s="5">
        <v>-234666666.66999999</v>
      </c>
      <c r="E120" s="5">
        <v>0</v>
      </c>
      <c r="F120" s="5">
        <v>0</v>
      </c>
      <c r="G120" s="5">
        <v>-234666666.66999999</v>
      </c>
    </row>
    <row r="121" spans="1:7" hidden="1" x14ac:dyDescent="0.25">
      <c r="A121" s="2" t="s">
        <v>553</v>
      </c>
      <c r="B121" s="6">
        <f t="shared" si="1"/>
        <v>1</v>
      </c>
      <c r="C121" s="2" t="s">
        <v>552</v>
      </c>
      <c r="D121" s="5">
        <v>42601905983.681396</v>
      </c>
      <c r="E121" s="5">
        <v>28757939444.98</v>
      </c>
      <c r="F121" s="5">
        <v>26901615299.220001</v>
      </c>
      <c r="G121" s="5">
        <v>40745581837.921402</v>
      </c>
    </row>
    <row r="122" spans="1:7" hidden="1" x14ac:dyDescent="0.25">
      <c r="A122" s="2" t="s">
        <v>544</v>
      </c>
      <c r="B122" s="6">
        <f t="shared" si="1"/>
        <v>3</v>
      </c>
      <c r="C122" s="2" t="s">
        <v>543</v>
      </c>
      <c r="D122" s="5">
        <v>12462756661.1014</v>
      </c>
      <c r="E122" s="5">
        <v>17252269781.98</v>
      </c>
      <c r="F122" s="5">
        <v>13225007219.219999</v>
      </c>
      <c r="G122" s="5">
        <v>8435494098.3414803</v>
      </c>
    </row>
    <row r="123" spans="1:7" ht="30" x14ac:dyDescent="0.25">
      <c r="A123" s="2" t="s">
        <v>542</v>
      </c>
      <c r="B123" s="6">
        <f t="shared" si="1"/>
        <v>6</v>
      </c>
      <c r="C123" s="2" t="s">
        <v>541</v>
      </c>
      <c r="D123" s="5">
        <v>1941965948.0999999</v>
      </c>
      <c r="E123" s="5">
        <v>1971867460.4000001</v>
      </c>
      <c r="F123" s="5">
        <v>516060478.63999999</v>
      </c>
      <c r="G123" s="5">
        <v>486158966.33999997</v>
      </c>
    </row>
    <row r="124" spans="1:7" hidden="1" x14ac:dyDescent="0.25">
      <c r="A124" s="2" t="s">
        <v>540</v>
      </c>
      <c r="B124" s="6">
        <f t="shared" si="1"/>
        <v>9</v>
      </c>
      <c r="C124" s="2" t="s">
        <v>539</v>
      </c>
      <c r="D124" s="5">
        <v>1941965948.0999999</v>
      </c>
      <c r="E124" s="5">
        <v>1971867460.4000001</v>
      </c>
      <c r="F124" s="5">
        <v>516060478.63999999</v>
      </c>
      <c r="G124" s="5">
        <v>486158966.33999997</v>
      </c>
    </row>
    <row r="125" spans="1:7" hidden="1" x14ac:dyDescent="0.25">
      <c r="A125" s="2" t="s">
        <v>538</v>
      </c>
      <c r="B125" s="6">
        <f t="shared" si="1"/>
        <v>13</v>
      </c>
      <c r="C125" s="2" t="s">
        <v>55</v>
      </c>
      <c r="D125" s="5">
        <v>1941965948.0999999</v>
      </c>
      <c r="E125" s="5">
        <v>1971867460.4000001</v>
      </c>
      <c r="F125" s="5">
        <v>516060478.63999999</v>
      </c>
      <c r="G125" s="5">
        <v>486158966.33999997</v>
      </c>
    </row>
    <row r="126" spans="1:7" x14ac:dyDescent="0.25">
      <c r="A126" s="2" t="s">
        <v>537</v>
      </c>
      <c r="B126" s="6">
        <f t="shared" si="1"/>
        <v>6</v>
      </c>
      <c r="C126" s="2" t="s">
        <v>536</v>
      </c>
      <c r="D126" s="5">
        <v>1.4829999999999999E-3</v>
      </c>
      <c r="E126" s="5">
        <v>0</v>
      </c>
      <c r="F126" s="5">
        <v>0</v>
      </c>
      <c r="G126" s="5">
        <v>1.4829999999999999E-3</v>
      </c>
    </row>
    <row r="127" spans="1:7" hidden="1" x14ac:dyDescent="0.25">
      <c r="A127" s="2" t="s">
        <v>535</v>
      </c>
      <c r="B127" s="6">
        <f t="shared" si="1"/>
        <v>9</v>
      </c>
      <c r="C127" s="2" t="s">
        <v>54</v>
      </c>
      <c r="D127" s="5">
        <v>1.4829999999999999E-3</v>
      </c>
      <c r="E127" s="5">
        <v>0</v>
      </c>
      <c r="F127" s="5">
        <v>0</v>
      </c>
      <c r="G127" s="5">
        <v>1.4829999999999999E-3</v>
      </c>
    </row>
    <row r="128" spans="1:7" hidden="1" x14ac:dyDescent="0.25">
      <c r="A128" s="2" t="s">
        <v>534</v>
      </c>
      <c r="B128" s="6">
        <f t="shared" si="1"/>
        <v>13</v>
      </c>
      <c r="C128" s="2" t="s">
        <v>54</v>
      </c>
      <c r="D128" s="5">
        <v>1.4829999999999999E-3</v>
      </c>
      <c r="E128" s="5">
        <v>0</v>
      </c>
      <c r="F128" s="5">
        <v>0</v>
      </c>
      <c r="G128" s="5">
        <v>1.4829999999999999E-3</v>
      </c>
    </row>
    <row r="129" spans="1:7" x14ac:dyDescent="0.25">
      <c r="A129" s="2" t="s">
        <v>533</v>
      </c>
      <c r="B129" s="6">
        <f t="shared" si="1"/>
        <v>6</v>
      </c>
      <c r="C129" s="2" t="s">
        <v>532</v>
      </c>
      <c r="D129" s="5">
        <v>69108861</v>
      </c>
      <c r="E129" s="5">
        <v>68802165</v>
      </c>
      <c r="F129" s="5">
        <v>13389429</v>
      </c>
      <c r="G129" s="5">
        <v>13696125</v>
      </c>
    </row>
    <row r="130" spans="1:7" hidden="1" x14ac:dyDescent="0.25">
      <c r="A130" s="2" t="s">
        <v>826</v>
      </c>
      <c r="B130" s="6">
        <f t="shared" si="1"/>
        <v>9</v>
      </c>
      <c r="C130" s="2" t="s">
        <v>825</v>
      </c>
      <c r="D130" s="5">
        <v>56635219</v>
      </c>
      <c r="E130" s="5">
        <v>68802165</v>
      </c>
      <c r="F130" s="5">
        <v>12166946</v>
      </c>
      <c r="G130" s="5">
        <v>0</v>
      </c>
    </row>
    <row r="131" spans="1:7" hidden="1" x14ac:dyDescent="0.25">
      <c r="A131" s="2" t="s">
        <v>824</v>
      </c>
      <c r="B131" s="6">
        <f t="shared" si="1"/>
        <v>13</v>
      </c>
      <c r="C131" s="2" t="s">
        <v>823</v>
      </c>
      <c r="D131" s="5">
        <v>56635219</v>
      </c>
      <c r="E131" s="5">
        <v>68802165</v>
      </c>
      <c r="F131" s="5">
        <v>12166946</v>
      </c>
      <c r="G131" s="5">
        <v>0</v>
      </c>
    </row>
    <row r="132" spans="1:7" hidden="1" x14ac:dyDescent="0.25">
      <c r="A132" s="2" t="s">
        <v>531</v>
      </c>
      <c r="B132" s="6">
        <f t="shared" si="1"/>
        <v>9</v>
      </c>
      <c r="C132" s="2" t="s">
        <v>529</v>
      </c>
      <c r="D132" s="5">
        <v>44100</v>
      </c>
      <c r="E132" s="5">
        <v>0</v>
      </c>
      <c r="F132" s="5">
        <v>0</v>
      </c>
      <c r="G132" s="5">
        <v>44100</v>
      </c>
    </row>
    <row r="133" spans="1:7" hidden="1" x14ac:dyDescent="0.25">
      <c r="A133" s="2" t="s">
        <v>530</v>
      </c>
      <c r="B133" s="6">
        <f t="shared" si="1"/>
        <v>13</v>
      </c>
      <c r="C133" s="2" t="s">
        <v>529</v>
      </c>
      <c r="D133" s="5">
        <v>44100</v>
      </c>
      <c r="E133" s="5">
        <v>0</v>
      </c>
      <c r="F133" s="5">
        <v>0</v>
      </c>
      <c r="G133" s="5">
        <v>44100</v>
      </c>
    </row>
    <row r="134" spans="1:7" hidden="1" x14ac:dyDescent="0.25">
      <c r="A134" s="2" t="s">
        <v>528</v>
      </c>
      <c r="B134" s="6">
        <f t="shared" si="1"/>
        <v>9</v>
      </c>
      <c r="C134" s="2" t="s">
        <v>527</v>
      </c>
      <c r="D134" s="5">
        <v>12429542</v>
      </c>
      <c r="E134" s="5">
        <v>0</v>
      </c>
      <c r="F134" s="5">
        <v>1222483</v>
      </c>
      <c r="G134" s="5">
        <v>13652025</v>
      </c>
    </row>
    <row r="135" spans="1:7" ht="30" hidden="1" x14ac:dyDescent="0.25">
      <c r="A135" s="2" t="s">
        <v>526</v>
      </c>
      <c r="B135" s="6">
        <f t="shared" si="1"/>
        <v>13</v>
      </c>
      <c r="C135" s="2" t="s">
        <v>53</v>
      </c>
      <c r="D135" s="5">
        <v>12429542</v>
      </c>
      <c r="E135" s="5">
        <v>0</v>
      </c>
      <c r="F135" s="5">
        <v>1222483</v>
      </c>
      <c r="G135" s="5">
        <v>13652025</v>
      </c>
    </row>
    <row r="136" spans="1:7" x14ac:dyDescent="0.25">
      <c r="A136" s="2" t="s">
        <v>521</v>
      </c>
      <c r="B136" s="6">
        <f t="shared" si="1"/>
        <v>6</v>
      </c>
      <c r="C136" s="2" t="s">
        <v>520</v>
      </c>
      <c r="D136" s="5">
        <v>1369974743</v>
      </c>
      <c r="E136" s="5">
        <v>4294008097</v>
      </c>
      <c r="F136" s="5">
        <v>2932757291</v>
      </c>
      <c r="G136" s="5">
        <v>8723937</v>
      </c>
    </row>
    <row r="137" spans="1:7" hidden="1" x14ac:dyDescent="0.25">
      <c r="A137" s="2" t="s">
        <v>519</v>
      </c>
      <c r="B137" s="6">
        <f t="shared" si="1"/>
        <v>9</v>
      </c>
      <c r="C137" s="2" t="s">
        <v>52</v>
      </c>
      <c r="D137" s="5">
        <v>653634142</v>
      </c>
      <c r="E137" s="5">
        <v>1605291883</v>
      </c>
      <c r="F137" s="5">
        <v>959242068</v>
      </c>
      <c r="G137" s="5">
        <v>7584327</v>
      </c>
    </row>
    <row r="138" spans="1:7" hidden="1" x14ac:dyDescent="0.25">
      <c r="A138" s="2" t="s">
        <v>518</v>
      </c>
      <c r="B138" s="6">
        <f t="shared" ref="B138:B201" si="2">LEN(A138)</f>
        <v>13</v>
      </c>
      <c r="C138" s="2" t="s">
        <v>52</v>
      </c>
      <c r="D138" s="5">
        <v>653634142</v>
      </c>
      <c r="E138" s="5">
        <v>1605291883</v>
      </c>
      <c r="F138" s="5">
        <v>959242068</v>
      </c>
      <c r="G138" s="5">
        <v>7584327</v>
      </c>
    </row>
    <row r="139" spans="1:7" hidden="1" x14ac:dyDescent="0.25">
      <c r="A139" s="2" t="s">
        <v>517</v>
      </c>
      <c r="B139" s="6">
        <f t="shared" si="2"/>
        <v>9</v>
      </c>
      <c r="C139" s="2" t="s">
        <v>51</v>
      </c>
      <c r="D139" s="5">
        <v>342304519</v>
      </c>
      <c r="E139" s="5">
        <v>777412685</v>
      </c>
      <c r="F139" s="5">
        <v>436247776</v>
      </c>
      <c r="G139" s="5">
        <v>1139610</v>
      </c>
    </row>
    <row r="140" spans="1:7" hidden="1" x14ac:dyDescent="0.25">
      <c r="A140" s="2" t="s">
        <v>516</v>
      </c>
      <c r="B140" s="6">
        <f t="shared" si="2"/>
        <v>13</v>
      </c>
      <c r="C140" s="2" t="s">
        <v>51</v>
      </c>
      <c r="D140" s="5">
        <v>342304519</v>
      </c>
      <c r="E140" s="5">
        <v>777412685</v>
      </c>
      <c r="F140" s="5">
        <v>436247776</v>
      </c>
      <c r="G140" s="5">
        <v>1139610</v>
      </c>
    </row>
    <row r="141" spans="1:7" hidden="1" x14ac:dyDescent="0.25">
      <c r="A141" s="2" t="s">
        <v>515</v>
      </c>
      <c r="B141" s="6">
        <f t="shared" si="2"/>
        <v>9</v>
      </c>
      <c r="C141" s="2" t="s">
        <v>513</v>
      </c>
      <c r="D141" s="5">
        <v>0</v>
      </c>
      <c r="E141" s="5">
        <v>4507755</v>
      </c>
      <c r="F141" s="5">
        <v>4507755</v>
      </c>
      <c r="G141" s="5">
        <v>0</v>
      </c>
    </row>
    <row r="142" spans="1:7" hidden="1" x14ac:dyDescent="0.25">
      <c r="A142" s="2" t="s">
        <v>514</v>
      </c>
      <c r="B142" s="6">
        <f t="shared" si="2"/>
        <v>13</v>
      </c>
      <c r="C142" s="2" t="s">
        <v>513</v>
      </c>
      <c r="D142" s="5">
        <v>0</v>
      </c>
      <c r="E142" s="5">
        <v>4507755</v>
      </c>
      <c r="F142" s="5">
        <v>4507755</v>
      </c>
      <c r="G142" s="5">
        <v>0</v>
      </c>
    </row>
    <row r="143" spans="1:7" hidden="1" x14ac:dyDescent="0.25">
      <c r="A143" s="2" t="s">
        <v>512</v>
      </c>
      <c r="B143" s="6">
        <f t="shared" si="2"/>
        <v>9</v>
      </c>
      <c r="C143" s="2" t="s">
        <v>50</v>
      </c>
      <c r="D143" s="5">
        <v>15493701</v>
      </c>
      <c r="E143" s="5">
        <v>1006625621</v>
      </c>
      <c r="F143" s="5">
        <v>991131920</v>
      </c>
      <c r="G143" s="5">
        <v>0</v>
      </c>
    </row>
    <row r="144" spans="1:7" hidden="1" x14ac:dyDescent="0.25">
      <c r="A144" s="2" t="s">
        <v>511</v>
      </c>
      <c r="B144" s="6">
        <f t="shared" si="2"/>
        <v>13</v>
      </c>
      <c r="C144" s="2" t="s">
        <v>50</v>
      </c>
      <c r="D144" s="5">
        <v>15493701</v>
      </c>
      <c r="E144" s="5">
        <v>1006625621</v>
      </c>
      <c r="F144" s="5">
        <v>991131920</v>
      </c>
      <c r="G144" s="5">
        <v>0</v>
      </c>
    </row>
    <row r="145" spans="1:7" hidden="1" x14ac:dyDescent="0.25">
      <c r="A145" s="2" t="s">
        <v>510</v>
      </c>
      <c r="B145" s="6">
        <f t="shared" si="2"/>
        <v>9</v>
      </c>
      <c r="C145" s="2" t="s">
        <v>508</v>
      </c>
      <c r="D145" s="5">
        <v>0</v>
      </c>
      <c r="E145" s="5">
        <v>26826769</v>
      </c>
      <c r="F145" s="5">
        <v>26826769</v>
      </c>
      <c r="G145" s="5">
        <v>0</v>
      </c>
    </row>
    <row r="146" spans="1:7" hidden="1" x14ac:dyDescent="0.25">
      <c r="A146" s="2" t="s">
        <v>509</v>
      </c>
      <c r="B146" s="6">
        <f t="shared" si="2"/>
        <v>13</v>
      </c>
      <c r="C146" s="2" t="s">
        <v>508</v>
      </c>
      <c r="D146" s="5">
        <v>0</v>
      </c>
      <c r="E146" s="5">
        <v>26826769</v>
      </c>
      <c r="F146" s="5">
        <v>26826769</v>
      </c>
      <c r="G146" s="5">
        <v>0</v>
      </c>
    </row>
    <row r="147" spans="1:7" hidden="1" x14ac:dyDescent="0.25">
      <c r="A147" s="2" t="s">
        <v>507</v>
      </c>
      <c r="B147" s="6">
        <f t="shared" si="2"/>
        <v>9</v>
      </c>
      <c r="C147" s="2" t="s">
        <v>505</v>
      </c>
      <c r="D147" s="5">
        <v>41917317</v>
      </c>
      <c r="E147" s="5">
        <v>100943798</v>
      </c>
      <c r="F147" s="5">
        <v>59026481</v>
      </c>
      <c r="G147" s="5">
        <v>0</v>
      </c>
    </row>
    <row r="148" spans="1:7" hidden="1" x14ac:dyDescent="0.25">
      <c r="A148" s="2" t="s">
        <v>506</v>
      </c>
      <c r="B148" s="6">
        <f t="shared" si="2"/>
        <v>13</v>
      </c>
      <c r="C148" s="2" t="s">
        <v>505</v>
      </c>
      <c r="D148" s="5">
        <v>41917317</v>
      </c>
      <c r="E148" s="5">
        <v>100943798</v>
      </c>
      <c r="F148" s="5">
        <v>59026481</v>
      </c>
      <c r="G148" s="5">
        <v>0</v>
      </c>
    </row>
    <row r="149" spans="1:7" ht="30" hidden="1" x14ac:dyDescent="0.25">
      <c r="A149" s="2" t="s">
        <v>504</v>
      </c>
      <c r="B149" s="6">
        <f t="shared" si="2"/>
        <v>9</v>
      </c>
      <c r="C149" s="2" t="s">
        <v>502</v>
      </c>
      <c r="D149" s="5">
        <v>316407660</v>
      </c>
      <c r="E149" s="5">
        <v>772182182</v>
      </c>
      <c r="F149" s="5">
        <v>455774522</v>
      </c>
      <c r="G149" s="5">
        <v>0</v>
      </c>
    </row>
    <row r="150" spans="1:7" ht="30" hidden="1" x14ac:dyDescent="0.25">
      <c r="A150" s="2" t="s">
        <v>503</v>
      </c>
      <c r="B150" s="6">
        <f t="shared" si="2"/>
        <v>13</v>
      </c>
      <c r="C150" s="2" t="s">
        <v>502</v>
      </c>
      <c r="D150" s="5">
        <v>316407660</v>
      </c>
      <c r="E150" s="5">
        <v>772182182</v>
      </c>
      <c r="F150" s="5">
        <v>455774522</v>
      </c>
      <c r="G150" s="5">
        <v>0</v>
      </c>
    </row>
    <row r="151" spans="1:7" hidden="1" x14ac:dyDescent="0.25">
      <c r="A151" s="2" t="s">
        <v>822</v>
      </c>
      <c r="B151" s="6">
        <f t="shared" si="2"/>
        <v>9</v>
      </c>
      <c r="C151" s="2" t="s">
        <v>820</v>
      </c>
      <c r="D151" s="5">
        <v>217404</v>
      </c>
      <c r="E151" s="5">
        <v>217404</v>
      </c>
      <c r="F151" s="5">
        <v>0</v>
      </c>
      <c r="G151" s="5">
        <v>0</v>
      </c>
    </row>
    <row r="152" spans="1:7" hidden="1" x14ac:dyDescent="0.25">
      <c r="A152" s="2" t="s">
        <v>821</v>
      </c>
      <c r="B152" s="6">
        <f t="shared" si="2"/>
        <v>13</v>
      </c>
      <c r="C152" s="2" t="s">
        <v>820</v>
      </c>
      <c r="D152" s="5">
        <v>217404</v>
      </c>
      <c r="E152" s="5">
        <v>217404</v>
      </c>
      <c r="F152" s="5">
        <v>0</v>
      </c>
      <c r="G152" s="5">
        <v>0</v>
      </c>
    </row>
    <row r="153" spans="1:7" ht="30" x14ac:dyDescent="0.25">
      <c r="A153" s="2" t="s">
        <v>501</v>
      </c>
      <c r="B153" s="6">
        <f t="shared" si="2"/>
        <v>6</v>
      </c>
      <c r="C153" s="2" t="s">
        <v>500</v>
      </c>
      <c r="D153" s="5">
        <v>923830371</v>
      </c>
      <c r="E153" s="5">
        <v>2887990068</v>
      </c>
      <c r="F153" s="5">
        <v>3630054387</v>
      </c>
      <c r="G153" s="5">
        <v>1665894690</v>
      </c>
    </row>
    <row r="154" spans="1:7" hidden="1" x14ac:dyDescent="0.25">
      <c r="A154" s="2" t="s">
        <v>499</v>
      </c>
      <c r="B154" s="6">
        <f t="shared" si="2"/>
        <v>9</v>
      </c>
      <c r="C154" s="2" t="s">
        <v>77</v>
      </c>
      <c r="D154" s="5">
        <v>5121985</v>
      </c>
      <c r="E154" s="5">
        <v>10243985</v>
      </c>
      <c r="F154" s="5">
        <v>25333267</v>
      </c>
      <c r="G154" s="5">
        <v>20211267</v>
      </c>
    </row>
    <row r="155" spans="1:7" hidden="1" x14ac:dyDescent="0.25">
      <c r="A155" s="2" t="s">
        <v>498</v>
      </c>
      <c r="B155" s="6">
        <f t="shared" si="2"/>
        <v>13</v>
      </c>
      <c r="C155" s="2" t="s">
        <v>48</v>
      </c>
      <c r="D155" s="5">
        <v>5121985</v>
      </c>
      <c r="E155" s="5">
        <v>5121985</v>
      </c>
      <c r="F155" s="5">
        <v>20211267</v>
      </c>
      <c r="G155" s="5">
        <v>20211267</v>
      </c>
    </row>
    <row r="156" spans="1:7" hidden="1" x14ac:dyDescent="0.25">
      <c r="A156" s="2" t="s">
        <v>497</v>
      </c>
      <c r="B156" s="6">
        <f t="shared" si="2"/>
        <v>13</v>
      </c>
      <c r="C156" s="2" t="s">
        <v>468</v>
      </c>
      <c r="D156" s="5">
        <v>0</v>
      </c>
      <c r="E156" s="5">
        <v>5122000</v>
      </c>
      <c r="F156" s="5">
        <v>5122000</v>
      </c>
      <c r="G156" s="5">
        <v>0</v>
      </c>
    </row>
    <row r="157" spans="1:7" hidden="1" x14ac:dyDescent="0.25">
      <c r="A157" s="2" t="s">
        <v>492</v>
      </c>
      <c r="B157" s="6">
        <f t="shared" si="2"/>
        <v>9</v>
      </c>
      <c r="C157" s="2" t="s">
        <v>42</v>
      </c>
      <c r="D157" s="5">
        <v>2399717</v>
      </c>
      <c r="E157" s="5">
        <v>2512791</v>
      </c>
      <c r="F157" s="5">
        <v>7731612</v>
      </c>
      <c r="G157" s="5">
        <v>7618538</v>
      </c>
    </row>
    <row r="158" spans="1:7" hidden="1" x14ac:dyDescent="0.25">
      <c r="A158" s="2" t="s">
        <v>491</v>
      </c>
      <c r="B158" s="6">
        <f t="shared" si="2"/>
        <v>13</v>
      </c>
      <c r="C158" s="2" t="s">
        <v>48</v>
      </c>
      <c r="D158" s="5">
        <v>2399717</v>
      </c>
      <c r="E158" s="5">
        <v>1726791</v>
      </c>
      <c r="F158" s="5">
        <v>6945612</v>
      </c>
      <c r="G158" s="5">
        <v>7618538</v>
      </c>
    </row>
    <row r="159" spans="1:7" hidden="1" x14ac:dyDescent="0.25">
      <c r="A159" s="2" t="s">
        <v>490</v>
      </c>
      <c r="B159" s="6">
        <f t="shared" si="2"/>
        <v>13</v>
      </c>
      <c r="C159" s="2" t="s">
        <v>468</v>
      </c>
      <c r="D159" s="5">
        <v>0</v>
      </c>
      <c r="E159" s="5">
        <v>786000</v>
      </c>
      <c r="F159" s="5">
        <v>786000</v>
      </c>
      <c r="G159" s="5">
        <v>0</v>
      </c>
    </row>
    <row r="160" spans="1:7" hidden="1" x14ac:dyDescent="0.25">
      <c r="A160" s="2" t="s">
        <v>489</v>
      </c>
      <c r="B160" s="6">
        <f t="shared" si="2"/>
        <v>9</v>
      </c>
      <c r="C160" s="2" t="s">
        <v>488</v>
      </c>
      <c r="D160" s="5">
        <v>919322</v>
      </c>
      <c r="E160" s="5">
        <v>1839474</v>
      </c>
      <c r="F160" s="5">
        <v>10681700</v>
      </c>
      <c r="G160" s="5">
        <v>9761548</v>
      </c>
    </row>
    <row r="161" spans="1:7" hidden="1" x14ac:dyDescent="0.25">
      <c r="A161" s="2" t="s">
        <v>487</v>
      </c>
      <c r="B161" s="6">
        <f t="shared" si="2"/>
        <v>13</v>
      </c>
      <c r="C161" s="2" t="s">
        <v>48</v>
      </c>
      <c r="D161" s="5">
        <v>919322</v>
      </c>
      <c r="E161" s="5">
        <v>919737</v>
      </c>
      <c r="F161" s="5">
        <v>9761963</v>
      </c>
      <c r="G161" s="5">
        <v>9761548</v>
      </c>
    </row>
    <row r="162" spans="1:7" hidden="1" x14ac:dyDescent="0.25">
      <c r="A162" s="2" t="s">
        <v>486</v>
      </c>
      <c r="B162" s="6">
        <f t="shared" si="2"/>
        <v>13</v>
      </c>
      <c r="C162" s="2" t="s">
        <v>468</v>
      </c>
      <c r="D162" s="5">
        <v>0</v>
      </c>
      <c r="E162" s="5">
        <v>919737</v>
      </c>
      <c r="F162" s="5">
        <v>919737</v>
      </c>
      <c r="G162" s="5">
        <v>0</v>
      </c>
    </row>
    <row r="163" spans="1:7" hidden="1" x14ac:dyDescent="0.25">
      <c r="A163" s="2" t="s">
        <v>819</v>
      </c>
      <c r="B163" s="6">
        <f t="shared" si="2"/>
        <v>9</v>
      </c>
      <c r="C163" s="2" t="s">
        <v>818</v>
      </c>
      <c r="D163" s="5">
        <v>0</v>
      </c>
      <c r="E163" s="5">
        <v>0</v>
      </c>
      <c r="F163" s="5">
        <v>2753828</v>
      </c>
      <c r="G163" s="5">
        <v>2753828</v>
      </c>
    </row>
    <row r="164" spans="1:7" hidden="1" x14ac:dyDescent="0.25">
      <c r="A164" s="2" t="s">
        <v>817</v>
      </c>
      <c r="B164" s="6">
        <f t="shared" si="2"/>
        <v>13</v>
      </c>
      <c r="C164" s="2" t="s">
        <v>48</v>
      </c>
      <c r="D164" s="5">
        <v>0</v>
      </c>
      <c r="E164" s="5">
        <v>0</v>
      </c>
      <c r="F164" s="5">
        <v>2753828</v>
      </c>
      <c r="G164" s="5">
        <v>2753828</v>
      </c>
    </row>
    <row r="165" spans="1:7" hidden="1" x14ac:dyDescent="0.25">
      <c r="A165" s="2" t="s">
        <v>485</v>
      </c>
      <c r="B165" s="6">
        <f t="shared" si="2"/>
        <v>9</v>
      </c>
      <c r="C165" s="2" t="s">
        <v>484</v>
      </c>
      <c r="D165" s="5">
        <v>1999372</v>
      </c>
      <c r="E165" s="5">
        <v>3999372</v>
      </c>
      <c r="F165" s="5">
        <v>10753951</v>
      </c>
      <c r="G165" s="5">
        <v>8753951</v>
      </c>
    </row>
    <row r="166" spans="1:7" hidden="1" x14ac:dyDescent="0.25">
      <c r="A166" s="2" t="s">
        <v>483</v>
      </c>
      <c r="B166" s="6">
        <f t="shared" si="2"/>
        <v>13</v>
      </c>
      <c r="C166" s="2" t="s">
        <v>48</v>
      </c>
      <c r="D166" s="5">
        <v>1999372</v>
      </c>
      <c r="E166" s="5">
        <v>1999372</v>
      </c>
      <c r="F166" s="5">
        <v>8753951</v>
      </c>
      <c r="G166" s="5">
        <v>8753951</v>
      </c>
    </row>
    <row r="167" spans="1:7" hidden="1" x14ac:dyDescent="0.25">
      <c r="A167" s="2" t="s">
        <v>482</v>
      </c>
      <c r="B167" s="6">
        <f t="shared" si="2"/>
        <v>13</v>
      </c>
      <c r="C167" s="2" t="s">
        <v>468</v>
      </c>
      <c r="D167" s="5">
        <v>0</v>
      </c>
      <c r="E167" s="5">
        <v>2000000</v>
      </c>
      <c r="F167" s="5">
        <v>2000000</v>
      </c>
      <c r="G167" s="5">
        <v>0</v>
      </c>
    </row>
    <row r="168" spans="1:7" hidden="1" x14ac:dyDescent="0.25">
      <c r="A168" s="2" t="s">
        <v>816</v>
      </c>
      <c r="B168" s="6">
        <f t="shared" si="2"/>
        <v>9</v>
      </c>
      <c r="C168" s="2" t="s">
        <v>815</v>
      </c>
      <c r="D168" s="5">
        <v>0</v>
      </c>
      <c r="E168" s="5">
        <v>0</v>
      </c>
      <c r="F168" s="5">
        <v>510578</v>
      </c>
      <c r="G168" s="5">
        <v>510578</v>
      </c>
    </row>
    <row r="169" spans="1:7" hidden="1" x14ac:dyDescent="0.25">
      <c r="A169" s="2" t="s">
        <v>814</v>
      </c>
      <c r="B169" s="6">
        <f t="shared" si="2"/>
        <v>13</v>
      </c>
      <c r="C169" s="2" t="s">
        <v>48</v>
      </c>
      <c r="D169" s="5">
        <v>0</v>
      </c>
      <c r="E169" s="5">
        <v>0</v>
      </c>
      <c r="F169" s="5">
        <v>510578</v>
      </c>
      <c r="G169" s="5">
        <v>510578</v>
      </c>
    </row>
    <row r="170" spans="1:7" hidden="1" x14ac:dyDescent="0.25">
      <c r="A170" s="2" t="s">
        <v>481</v>
      </c>
      <c r="B170" s="6">
        <f t="shared" si="2"/>
        <v>9</v>
      </c>
      <c r="C170" s="2" t="s">
        <v>480</v>
      </c>
      <c r="D170" s="5">
        <v>841358948</v>
      </c>
      <c r="E170" s="5">
        <v>2063562909</v>
      </c>
      <c r="F170" s="5">
        <v>1927950991</v>
      </c>
      <c r="G170" s="5">
        <v>705747030</v>
      </c>
    </row>
    <row r="171" spans="1:7" hidden="1" x14ac:dyDescent="0.25">
      <c r="A171" s="2" t="s">
        <v>479</v>
      </c>
      <c r="B171" s="6">
        <f t="shared" si="2"/>
        <v>13</v>
      </c>
      <c r="C171" s="2" t="s">
        <v>48</v>
      </c>
      <c r="D171" s="5">
        <v>841358948</v>
      </c>
      <c r="E171" s="5">
        <v>1224079909</v>
      </c>
      <c r="F171" s="5">
        <v>1088467991</v>
      </c>
      <c r="G171" s="5">
        <v>705747030</v>
      </c>
    </row>
    <row r="172" spans="1:7" hidden="1" x14ac:dyDescent="0.25">
      <c r="A172" s="2" t="s">
        <v>478</v>
      </c>
      <c r="B172" s="6">
        <f t="shared" si="2"/>
        <v>13</v>
      </c>
      <c r="C172" s="2" t="s">
        <v>468</v>
      </c>
      <c r="D172" s="5">
        <v>0</v>
      </c>
      <c r="E172" s="5">
        <v>839483000</v>
      </c>
      <c r="F172" s="5">
        <v>839483000</v>
      </c>
      <c r="G172" s="5">
        <v>0</v>
      </c>
    </row>
    <row r="173" spans="1:7" hidden="1" x14ac:dyDescent="0.25">
      <c r="A173" s="2" t="s">
        <v>477</v>
      </c>
      <c r="B173" s="6">
        <f t="shared" si="2"/>
        <v>9</v>
      </c>
      <c r="C173" s="2" t="s">
        <v>476</v>
      </c>
      <c r="D173" s="5">
        <v>14633529</v>
      </c>
      <c r="E173" s="5">
        <v>26187849</v>
      </c>
      <c r="F173" s="5">
        <v>51648510</v>
      </c>
      <c r="G173" s="5">
        <v>40094190</v>
      </c>
    </row>
    <row r="174" spans="1:7" hidden="1" x14ac:dyDescent="0.25">
      <c r="A174" s="2" t="s">
        <v>475</v>
      </c>
      <c r="B174" s="6">
        <f t="shared" si="2"/>
        <v>13</v>
      </c>
      <c r="C174" s="2" t="s">
        <v>49</v>
      </c>
      <c r="D174" s="5">
        <v>14633529</v>
      </c>
      <c r="E174" s="5">
        <v>13110231</v>
      </c>
      <c r="F174" s="5">
        <v>38570892</v>
      </c>
      <c r="G174" s="5">
        <v>40094190</v>
      </c>
    </row>
    <row r="175" spans="1:7" ht="30" hidden="1" x14ac:dyDescent="0.25">
      <c r="A175" s="2" t="s">
        <v>474</v>
      </c>
      <c r="B175" s="6">
        <f t="shared" si="2"/>
        <v>13</v>
      </c>
      <c r="C175" s="2" t="s">
        <v>473</v>
      </c>
      <c r="D175" s="5">
        <v>0</v>
      </c>
      <c r="E175" s="5">
        <v>13077618</v>
      </c>
      <c r="F175" s="5">
        <v>13077618</v>
      </c>
      <c r="G175" s="5">
        <v>0</v>
      </c>
    </row>
    <row r="176" spans="1:7" hidden="1" x14ac:dyDescent="0.25">
      <c r="A176" s="2" t="s">
        <v>813</v>
      </c>
      <c r="B176" s="6">
        <f t="shared" si="2"/>
        <v>9</v>
      </c>
      <c r="C176" s="2" t="s">
        <v>812</v>
      </c>
      <c r="D176" s="5">
        <v>5450370</v>
      </c>
      <c r="E176" s="5">
        <v>10901370</v>
      </c>
      <c r="F176" s="5">
        <v>5451000</v>
      </c>
      <c r="G176" s="5">
        <v>0</v>
      </c>
    </row>
    <row r="177" spans="1:7" hidden="1" x14ac:dyDescent="0.25">
      <c r="A177" s="2" t="s">
        <v>811</v>
      </c>
      <c r="B177" s="6">
        <f t="shared" si="2"/>
        <v>13</v>
      </c>
      <c r="C177" s="2" t="s">
        <v>48</v>
      </c>
      <c r="D177" s="5">
        <v>5450370</v>
      </c>
      <c r="E177" s="5">
        <v>5450370</v>
      </c>
      <c r="F177" s="5">
        <v>0</v>
      </c>
      <c r="G177" s="5">
        <v>0</v>
      </c>
    </row>
    <row r="178" spans="1:7" hidden="1" x14ac:dyDescent="0.25">
      <c r="A178" s="2" t="s">
        <v>810</v>
      </c>
      <c r="B178" s="6">
        <f t="shared" si="2"/>
        <v>13</v>
      </c>
      <c r="C178" s="2" t="s">
        <v>468</v>
      </c>
      <c r="D178" s="5">
        <v>0</v>
      </c>
      <c r="E178" s="5">
        <v>5451000</v>
      </c>
      <c r="F178" s="5">
        <v>5451000</v>
      </c>
      <c r="G178" s="5">
        <v>0</v>
      </c>
    </row>
    <row r="179" spans="1:7" ht="30" hidden="1" x14ac:dyDescent="0.25">
      <c r="A179" s="2" t="s">
        <v>472</v>
      </c>
      <c r="B179" s="6">
        <f t="shared" si="2"/>
        <v>9</v>
      </c>
      <c r="C179" s="2" t="s">
        <v>471</v>
      </c>
      <c r="D179" s="5">
        <v>51947128</v>
      </c>
      <c r="E179" s="5">
        <v>100438318</v>
      </c>
      <c r="F179" s="5">
        <v>77668407</v>
      </c>
      <c r="G179" s="5">
        <v>29177217</v>
      </c>
    </row>
    <row r="180" spans="1:7" hidden="1" x14ac:dyDescent="0.25">
      <c r="A180" s="2" t="s">
        <v>470</v>
      </c>
      <c r="B180" s="6">
        <f t="shared" si="2"/>
        <v>13</v>
      </c>
      <c r="C180" s="2" t="s">
        <v>48</v>
      </c>
      <c r="D180" s="5">
        <v>51947128</v>
      </c>
      <c r="E180" s="5">
        <v>50327026</v>
      </c>
      <c r="F180" s="5">
        <v>27557115</v>
      </c>
      <c r="G180" s="5">
        <v>29177217</v>
      </c>
    </row>
    <row r="181" spans="1:7" hidden="1" x14ac:dyDescent="0.25">
      <c r="A181" s="2" t="s">
        <v>469</v>
      </c>
      <c r="B181" s="6">
        <f t="shared" si="2"/>
        <v>13</v>
      </c>
      <c r="C181" s="2" t="s">
        <v>468</v>
      </c>
      <c r="D181" s="5">
        <v>0</v>
      </c>
      <c r="E181" s="5">
        <v>50111292</v>
      </c>
      <c r="F181" s="5">
        <v>50111292</v>
      </c>
      <c r="G181" s="5">
        <v>0</v>
      </c>
    </row>
    <row r="182" spans="1:7" hidden="1" x14ac:dyDescent="0.25">
      <c r="A182" s="2" t="s">
        <v>809</v>
      </c>
      <c r="B182" s="6">
        <f t="shared" si="2"/>
        <v>9</v>
      </c>
      <c r="C182" s="2" t="s">
        <v>808</v>
      </c>
      <c r="D182" s="5">
        <v>0</v>
      </c>
      <c r="E182" s="5">
        <v>668304000</v>
      </c>
      <c r="F182" s="5">
        <v>1494052807</v>
      </c>
      <c r="G182" s="5">
        <v>825748807</v>
      </c>
    </row>
    <row r="183" spans="1:7" hidden="1" x14ac:dyDescent="0.25">
      <c r="A183" s="2" t="s">
        <v>807</v>
      </c>
      <c r="B183" s="6">
        <f t="shared" si="2"/>
        <v>13</v>
      </c>
      <c r="C183" s="2" t="s">
        <v>48</v>
      </c>
      <c r="D183" s="5">
        <v>0</v>
      </c>
      <c r="E183" s="5">
        <v>668304000</v>
      </c>
      <c r="F183" s="5">
        <v>1494052807</v>
      </c>
      <c r="G183" s="5">
        <v>825748807</v>
      </c>
    </row>
    <row r="184" spans="1:7" hidden="1" x14ac:dyDescent="0.25">
      <c r="A184" s="2" t="s">
        <v>806</v>
      </c>
      <c r="B184" s="6">
        <f t="shared" si="2"/>
        <v>9</v>
      </c>
      <c r="C184" s="2" t="s">
        <v>805</v>
      </c>
      <c r="D184" s="5">
        <v>0</v>
      </c>
      <c r="E184" s="5">
        <v>0</v>
      </c>
      <c r="F184" s="5">
        <v>15517736</v>
      </c>
      <c r="G184" s="5">
        <v>15517736</v>
      </c>
    </row>
    <row r="185" spans="1:7" hidden="1" x14ac:dyDescent="0.25">
      <c r="A185" s="2" t="s">
        <v>804</v>
      </c>
      <c r="B185" s="6">
        <f t="shared" si="2"/>
        <v>13</v>
      </c>
      <c r="C185" s="2" t="s">
        <v>48</v>
      </c>
      <c r="D185" s="5">
        <v>0</v>
      </c>
      <c r="E185" s="5">
        <v>0</v>
      </c>
      <c r="F185" s="5">
        <v>15517736</v>
      </c>
      <c r="G185" s="5">
        <v>15517736</v>
      </c>
    </row>
    <row r="186" spans="1:7" x14ac:dyDescent="0.25">
      <c r="A186" s="2" t="s">
        <v>803</v>
      </c>
      <c r="B186" s="6">
        <f t="shared" si="2"/>
        <v>6</v>
      </c>
      <c r="C186" s="2" t="s">
        <v>260</v>
      </c>
      <c r="D186" s="5">
        <v>0</v>
      </c>
      <c r="E186" s="5">
        <v>484912.62</v>
      </c>
      <c r="F186" s="5">
        <v>484912.62</v>
      </c>
      <c r="G186" s="5">
        <v>0</v>
      </c>
    </row>
    <row r="187" spans="1:7" hidden="1" x14ac:dyDescent="0.25">
      <c r="A187" s="2" t="s">
        <v>802</v>
      </c>
      <c r="B187" s="6">
        <f t="shared" si="2"/>
        <v>9</v>
      </c>
      <c r="C187" s="2" t="s">
        <v>749</v>
      </c>
      <c r="D187" s="5">
        <v>0</v>
      </c>
      <c r="E187" s="5">
        <v>484912.62</v>
      </c>
      <c r="F187" s="5">
        <v>484912.62</v>
      </c>
      <c r="G187" s="5">
        <v>0</v>
      </c>
    </row>
    <row r="188" spans="1:7" hidden="1" x14ac:dyDescent="0.25">
      <c r="A188" s="2" t="s">
        <v>801</v>
      </c>
      <c r="B188" s="6">
        <f t="shared" si="2"/>
        <v>13</v>
      </c>
      <c r="C188" s="2" t="s">
        <v>749</v>
      </c>
      <c r="D188" s="5">
        <v>0</v>
      </c>
      <c r="E188" s="5">
        <v>484912.62</v>
      </c>
      <c r="F188" s="5">
        <v>484912.62</v>
      </c>
      <c r="G188" s="5">
        <v>0</v>
      </c>
    </row>
    <row r="189" spans="1:7" x14ac:dyDescent="0.25">
      <c r="A189" s="2" t="s">
        <v>800</v>
      </c>
      <c r="B189" s="6">
        <f t="shared" si="2"/>
        <v>6</v>
      </c>
      <c r="C189" s="2" t="s">
        <v>799</v>
      </c>
      <c r="D189" s="5">
        <v>6302277844</v>
      </c>
      <c r="E189" s="5">
        <v>99381596</v>
      </c>
      <c r="F189" s="5">
        <v>49690798</v>
      </c>
      <c r="G189" s="5">
        <v>6252587046</v>
      </c>
    </row>
    <row r="190" spans="1:7" hidden="1" x14ac:dyDescent="0.25">
      <c r="A190" s="2" t="s">
        <v>798</v>
      </c>
      <c r="B190" s="6">
        <f t="shared" si="2"/>
        <v>9</v>
      </c>
      <c r="C190" s="2" t="s">
        <v>796</v>
      </c>
      <c r="D190" s="5">
        <v>6302277844</v>
      </c>
      <c r="E190" s="5">
        <v>99381596</v>
      </c>
      <c r="F190" s="5">
        <v>49690798</v>
      </c>
      <c r="G190" s="5">
        <v>6252587046</v>
      </c>
    </row>
    <row r="191" spans="1:7" hidden="1" x14ac:dyDescent="0.25">
      <c r="A191" s="2" t="s">
        <v>797</v>
      </c>
      <c r="B191" s="6">
        <f t="shared" si="2"/>
        <v>13</v>
      </c>
      <c r="C191" s="2" t="s">
        <v>796</v>
      </c>
      <c r="D191" s="5">
        <v>6302277844</v>
      </c>
      <c r="E191" s="5">
        <v>99381596</v>
      </c>
      <c r="F191" s="5">
        <v>49690798</v>
      </c>
      <c r="G191" s="5">
        <v>6252587046</v>
      </c>
    </row>
    <row r="192" spans="1:7" x14ac:dyDescent="0.25">
      <c r="A192" s="2" t="s">
        <v>467</v>
      </c>
      <c r="B192" s="6">
        <f t="shared" si="2"/>
        <v>6</v>
      </c>
      <c r="C192" s="2" t="s">
        <v>466</v>
      </c>
      <c r="D192" s="5">
        <v>1855598894</v>
      </c>
      <c r="E192" s="5">
        <v>7929735482.96</v>
      </c>
      <c r="F192" s="5">
        <v>6082569922.96</v>
      </c>
      <c r="G192" s="5">
        <v>8433334</v>
      </c>
    </row>
    <row r="193" spans="1:7" hidden="1" x14ac:dyDescent="0.25">
      <c r="A193" s="2" t="s">
        <v>795</v>
      </c>
      <c r="B193" s="6">
        <f t="shared" si="2"/>
        <v>9</v>
      </c>
      <c r="C193" s="2" t="s">
        <v>82</v>
      </c>
      <c r="D193" s="5">
        <v>0</v>
      </c>
      <c r="E193" s="5">
        <v>211638</v>
      </c>
      <c r="F193" s="5">
        <v>211638</v>
      </c>
      <c r="G193" s="5">
        <v>0</v>
      </c>
    </row>
    <row r="194" spans="1:7" hidden="1" x14ac:dyDescent="0.25">
      <c r="A194" s="2" t="s">
        <v>794</v>
      </c>
      <c r="B194" s="6">
        <f t="shared" si="2"/>
        <v>13</v>
      </c>
      <c r="C194" s="2" t="s">
        <v>82</v>
      </c>
      <c r="D194" s="5">
        <v>0</v>
      </c>
      <c r="E194" s="5">
        <v>211638</v>
      </c>
      <c r="F194" s="5">
        <v>211638</v>
      </c>
      <c r="G194" s="5">
        <v>0</v>
      </c>
    </row>
    <row r="195" spans="1:7" ht="30" hidden="1" x14ac:dyDescent="0.25">
      <c r="A195" s="2" t="s">
        <v>463</v>
      </c>
      <c r="B195" s="6">
        <f t="shared" si="2"/>
        <v>9</v>
      </c>
      <c r="C195" s="2" t="s">
        <v>462</v>
      </c>
      <c r="D195" s="5">
        <v>0</v>
      </c>
      <c r="E195" s="5">
        <v>151834842</v>
      </c>
      <c r="F195" s="5">
        <v>151834842</v>
      </c>
      <c r="G195" s="5">
        <v>0</v>
      </c>
    </row>
    <row r="196" spans="1:7" ht="30" hidden="1" x14ac:dyDescent="0.25">
      <c r="A196" s="2" t="s">
        <v>461</v>
      </c>
      <c r="B196" s="6">
        <f t="shared" si="2"/>
        <v>13</v>
      </c>
      <c r="C196" s="2" t="s">
        <v>46</v>
      </c>
      <c r="D196" s="5">
        <v>0</v>
      </c>
      <c r="E196" s="5">
        <v>101205828</v>
      </c>
      <c r="F196" s="5">
        <v>101205828</v>
      </c>
      <c r="G196" s="5">
        <v>0</v>
      </c>
    </row>
    <row r="197" spans="1:7" hidden="1" x14ac:dyDescent="0.25">
      <c r="A197" s="2" t="s">
        <v>460</v>
      </c>
      <c r="B197" s="6">
        <f t="shared" si="2"/>
        <v>13</v>
      </c>
      <c r="C197" s="2" t="s">
        <v>45</v>
      </c>
      <c r="D197" s="5">
        <v>0</v>
      </c>
      <c r="E197" s="5">
        <v>50629014</v>
      </c>
      <c r="F197" s="5">
        <v>50629014</v>
      </c>
      <c r="G197" s="5">
        <v>0</v>
      </c>
    </row>
    <row r="198" spans="1:7" hidden="1" x14ac:dyDescent="0.25">
      <c r="A198" s="2" t="s">
        <v>456</v>
      </c>
      <c r="B198" s="6">
        <f t="shared" si="2"/>
        <v>9</v>
      </c>
      <c r="C198" s="2" t="s">
        <v>455</v>
      </c>
      <c r="D198" s="5">
        <v>0</v>
      </c>
      <c r="E198" s="5">
        <v>354133996</v>
      </c>
      <c r="F198" s="5">
        <v>354133996</v>
      </c>
      <c r="G198" s="5">
        <v>0</v>
      </c>
    </row>
    <row r="199" spans="1:7" hidden="1" x14ac:dyDescent="0.25">
      <c r="A199" s="2" t="s">
        <v>454</v>
      </c>
      <c r="B199" s="6">
        <f t="shared" si="2"/>
        <v>13</v>
      </c>
      <c r="C199" s="2" t="s">
        <v>44</v>
      </c>
      <c r="D199" s="5">
        <v>0</v>
      </c>
      <c r="E199" s="5">
        <v>303504982</v>
      </c>
      <c r="F199" s="5">
        <v>303504982</v>
      </c>
      <c r="G199" s="5">
        <v>0</v>
      </c>
    </row>
    <row r="200" spans="1:7" hidden="1" x14ac:dyDescent="0.25">
      <c r="A200" s="2" t="s">
        <v>453</v>
      </c>
      <c r="B200" s="6">
        <f t="shared" si="2"/>
        <v>13</v>
      </c>
      <c r="C200" s="2" t="s">
        <v>43</v>
      </c>
      <c r="D200" s="5">
        <v>0</v>
      </c>
      <c r="E200" s="5">
        <v>50629014</v>
      </c>
      <c r="F200" s="5">
        <v>50629014</v>
      </c>
      <c r="G200" s="5">
        <v>0</v>
      </c>
    </row>
    <row r="201" spans="1:7" hidden="1" x14ac:dyDescent="0.25">
      <c r="A201" s="2" t="s">
        <v>452</v>
      </c>
      <c r="B201" s="6">
        <f t="shared" si="2"/>
        <v>9</v>
      </c>
      <c r="C201" s="2" t="s">
        <v>84</v>
      </c>
      <c r="D201" s="5">
        <v>0</v>
      </c>
      <c r="E201" s="5">
        <v>63986671</v>
      </c>
      <c r="F201" s="5">
        <v>63986671</v>
      </c>
      <c r="G201" s="5">
        <v>0</v>
      </c>
    </row>
    <row r="202" spans="1:7" hidden="1" x14ac:dyDescent="0.25">
      <c r="A202" s="2" t="s">
        <v>451</v>
      </c>
      <c r="B202" s="6">
        <f t="shared" ref="B202:B265" si="3">LEN(A202)</f>
        <v>13</v>
      </c>
      <c r="C202" s="2" t="s">
        <v>84</v>
      </c>
      <c r="D202" s="5">
        <v>0</v>
      </c>
      <c r="E202" s="5">
        <v>63986671</v>
      </c>
      <c r="F202" s="5">
        <v>63986671</v>
      </c>
      <c r="G202" s="5">
        <v>0</v>
      </c>
    </row>
    <row r="203" spans="1:7" hidden="1" x14ac:dyDescent="0.25">
      <c r="A203" s="2" t="s">
        <v>450</v>
      </c>
      <c r="B203" s="6">
        <f t="shared" si="3"/>
        <v>9</v>
      </c>
      <c r="C203" s="2" t="s">
        <v>42</v>
      </c>
      <c r="D203" s="5">
        <v>1855598894</v>
      </c>
      <c r="E203" s="5">
        <v>7249460885.8500004</v>
      </c>
      <c r="F203" s="5">
        <v>5402295325.8500004</v>
      </c>
      <c r="G203" s="5">
        <v>8433334</v>
      </c>
    </row>
    <row r="204" spans="1:7" hidden="1" x14ac:dyDescent="0.25">
      <c r="A204" s="2" t="s">
        <v>449</v>
      </c>
      <c r="B204" s="6">
        <f t="shared" si="3"/>
        <v>13</v>
      </c>
      <c r="C204" s="2" t="s">
        <v>42</v>
      </c>
      <c r="D204" s="5">
        <v>1855598894</v>
      </c>
      <c r="E204" s="5">
        <v>7249460885.8500004</v>
      </c>
      <c r="F204" s="5">
        <v>5402295325.8500004</v>
      </c>
      <c r="G204" s="5">
        <v>8433334</v>
      </c>
    </row>
    <row r="205" spans="1:7" hidden="1" x14ac:dyDescent="0.25">
      <c r="A205" s="2" t="s">
        <v>448</v>
      </c>
      <c r="B205" s="6">
        <f t="shared" si="3"/>
        <v>9</v>
      </c>
      <c r="C205" s="2" t="s">
        <v>83</v>
      </c>
      <c r="D205" s="5">
        <v>0</v>
      </c>
      <c r="E205" s="5">
        <v>110107450.11</v>
      </c>
      <c r="F205" s="5">
        <v>110107450.11</v>
      </c>
      <c r="G205" s="5">
        <v>0</v>
      </c>
    </row>
    <row r="206" spans="1:7" hidden="1" x14ac:dyDescent="0.25">
      <c r="A206" s="2" t="s">
        <v>447</v>
      </c>
      <c r="B206" s="6">
        <f t="shared" si="3"/>
        <v>13</v>
      </c>
      <c r="C206" s="2" t="s">
        <v>83</v>
      </c>
      <c r="D206" s="5">
        <v>0</v>
      </c>
      <c r="E206" s="5">
        <v>110107450.11</v>
      </c>
      <c r="F206" s="5">
        <v>110107450.11</v>
      </c>
      <c r="G206" s="5">
        <v>0</v>
      </c>
    </row>
    <row r="207" spans="1:7" hidden="1" x14ac:dyDescent="0.25">
      <c r="A207" s="2" t="s">
        <v>446</v>
      </c>
      <c r="B207" s="6">
        <f t="shared" si="3"/>
        <v>3</v>
      </c>
      <c r="C207" s="2" t="s">
        <v>445</v>
      </c>
      <c r="D207" s="5">
        <v>21857313881.290001</v>
      </c>
      <c r="E207" s="5">
        <v>11505669663</v>
      </c>
      <c r="F207" s="5">
        <v>13676608080</v>
      </c>
      <c r="G207" s="5">
        <v>24028252298.290001</v>
      </c>
    </row>
    <row r="208" spans="1:7" ht="30" x14ac:dyDescent="0.25">
      <c r="A208" s="2" t="s">
        <v>444</v>
      </c>
      <c r="B208" s="6">
        <f t="shared" si="3"/>
        <v>6</v>
      </c>
      <c r="C208" s="2" t="s">
        <v>443</v>
      </c>
      <c r="D208" s="5">
        <v>20432953098.919998</v>
      </c>
      <c r="E208" s="5">
        <v>11455128508</v>
      </c>
      <c r="F208" s="5">
        <v>13637370658</v>
      </c>
      <c r="G208" s="5">
        <v>22615195248.919998</v>
      </c>
    </row>
    <row r="209" spans="1:7" hidden="1" x14ac:dyDescent="0.25">
      <c r="A209" s="2" t="s">
        <v>442</v>
      </c>
      <c r="B209" s="6">
        <f t="shared" si="3"/>
        <v>9</v>
      </c>
      <c r="C209" s="2" t="s">
        <v>41</v>
      </c>
      <c r="D209" s="5">
        <v>0</v>
      </c>
      <c r="E209" s="5">
        <v>6487077112.2799997</v>
      </c>
      <c r="F209" s="5">
        <v>6487077112.2799997</v>
      </c>
      <c r="G209" s="5">
        <v>0</v>
      </c>
    </row>
    <row r="210" spans="1:7" hidden="1" x14ac:dyDescent="0.25">
      <c r="A210" s="2" t="s">
        <v>441</v>
      </c>
      <c r="B210" s="6">
        <f t="shared" si="3"/>
        <v>13</v>
      </c>
      <c r="C210" s="2" t="s">
        <v>41</v>
      </c>
      <c r="D210" s="5">
        <v>0</v>
      </c>
      <c r="E210" s="5">
        <v>6487077112.2799997</v>
      </c>
      <c r="F210" s="5">
        <v>6487077112.2799997</v>
      </c>
      <c r="G210" s="5">
        <v>0</v>
      </c>
    </row>
    <row r="211" spans="1:7" hidden="1" x14ac:dyDescent="0.25">
      <c r="A211" s="2" t="s">
        <v>440</v>
      </c>
      <c r="B211" s="6">
        <f t="shared" si="3"/>
        <v>9</v>
      </c>
      <c r="C211" s="2" t="s">
        <v>301</v>
      </c>
      <c r="D211" s="5">
        <v>0</v>
      </c>
      <c r="E211" s="5">
        <v>698294590</v>
      </c>
      <c r="F211" s="5">
        <v>698294590</v>
      </c>
      <c r="G211" s="5">
        <v>0</v>
      </c>
    </row>
    <row r="212" spans="1:7" hidden="1" x14ac:dyDescent="0.25">
      <c r="A212" s="2" t="s">
        <v>439</v>
      </c>
      <c r="B212" s="6">
        <f t="shared" si="3"/>
        <v>13</v>
      </c>
      <c r="C212" s="2" t="s">
        <v>301</v>
      </c>
      <c r="D212" s="5">
        <v>0</v>
      </c>
      <c r="E212" s="5">
        <v>698294590</v>
      </c>
      <c r="F212" s="5">
        <v>698294590</v>
      </c>
      <c r="G212" s="5">
        <v>0</v>
      </c>
    </row>
    <row r="213" spans="1:7" hidden="1" x14ac:dyDescent="0.25">
      <c r="A213" s="2" t="s">
        <v>438</v>
      </c>
      <c r="B213" s="6">
        <f t="shared" si="3"/>
        <v>9</v>
      </c>
      <c r="C213" s="2" t="s">
        <v>40</v>
      </c>
      <c r="D213" s="5">
        <v>4922674683.9399996</v>
      </c>
      <c r="E213" s="5">
        <v>40243439</v>
      </c>
      <c r="F213" s="5">
        <v>581698862</v>
      </c>
      <c r="G213" s="5">
        <v>5464130106.9399996</v>
      </c>
    </row>
    <row r="214" spans="1:7" hidden="1" x14ac:dyDescent="0.25">
      <c r="A214" s="2" t="s">
        <v>437</v>
      </c>
      <c r="B214" s="6">
        <f t="shared" si="3"/>
        <v>13</v>
      </c>
      <c r="C214" s="2" t="s">
        <v>40</v>
      </c>
      <c r="D214" s="5">
        <v>4922674683.9399996</v>
      </c>
      <c r="E214" s="5">
        <v>40243439</v>
      </c>
      <c r="F214" s="5">
        <v>581698862</v>
      </c>
      <c r="G214" s="5">
        <v>5464130106.9399996</v>
      </c>
    </row>
    <row r="215" spans="1:7" hidden="1" x14ac:dyDescent="0.25">
      <c r="A215" s="2" t="s">
        <v>436</v>
      </c>
      <c r="B215" s="6">
        <f t="shared" si="3"/>
        <v>9</v>
      </c>
      <c r="C215" s="2" t="s">
        <v>39</v>
      </c>
      <c r="D215" s="5">
        <v>3116483446.2800002</v>
      </c>
      <c r="E215" s="5">
        <v>30333818</v>
      </c>
      <c r="F215" s="5">
        <v>271044782</v>
      </c>
      <c r="G215" s="5">
        <v>3357194410.2800002</v>
      </c>
    </row>
    <row r="216" spans="1:7" hidden="1" x14ac:dyDescent="0.25">
      <c r="A216" s="2" t="s">
        <v>435</v>
      </c>
      <c r="B216" s="6">
        <f t="shared" si="3"/>
        <v>13</v>
      </c>
      <c r="C216" s="2" t="s">
        <v>39</v>
      </c>
      <c r="D216" s="5">
        <v>3116483446.2800002</v>
      </c>
      <c r="E216" s="5">
        <v>30333818</v>
      </c>
      <c r="F216" s="5">
        <v>271044782</v>
      </c>
      <c r="G216" s="5">
        <v>3357194410.2800002</v>
      </c>
    </row>
    <row r="217" spans="1:7" hidden="1" x14ac:dyDescent="0.25">
      <c r="A217" s="2" t="s">
        <v>434</v>
      </c>
      <c r="B217" s="6">
        <f t="shared" si="3"/>
        <v>9</v>
      </c>
      <c r="C217" s="2" t="s">
        <v>38</v>
      </c>
      <c r="D217" s="5">
        <v>6473581607.7600002</v>
      </c>
      <c r="E217" s="5">
        <v>27850417</v>
      </c>
      <c r="F217" s="5">
        <v>404907099</v>
      </c>
      <c r="G217" s="5">
        <v>6850638289.7600002</v>
      </c>
    </row>
    <row r="218" spans="1:7" hidden="1" x14ac:dyDescent="0.25">
      <c r="A218" s="2" t="s">
        <v>433</v>
      </c>
      <c r="B218" s="6">
        <f t="shared" si="3"/>
        <v>13</v>
      </c>
      <c r="C218" s="2" t="s">
        <v>38</v>
      </c>
      <c r="D218" s="5">
        <v>6473581607.7600002</v>
      </c>
      <c r="E218" s="5">
        <v>27850417</v>
      </c>
      <c r="F218" s="5">
        <v>404907099</v>
      </c>
      <c r="G218" s="5">
        <v>6850638289.7600002</v>
      </c>
    </row>
    <row r="219" spans="1:7" hidden="1" x14ac:dyDescent="0.25">
      <c r="A219" s="2" t="s">
        <v>432</v>
      </c>
      <c r="B219" s="6">
        <f t="shared" si="3"/>
        <v>9</v>
      </c>
      <c r="C219" s="2" t="s">
        <v>37</v>
      </c>
      <c r="D219" s="5">
        <v>3083202966</v>
      </c>
      <c r="E219" s="5">
        <v>30418357</v>
      </c>
      <c r="F219" s="5">
        <v>811532740</v>
      </c>
      <c r="G219" s="5">
        <v>3864317349</v>
      </c>
    </row>
    <row r="220" spans="1:7" hidden="1" x14ac:dyDescent="0.25">
      <c r="A220" s="2" t="s">
        <v>431</v>
      </c>
      <c r="B220" s="6">
        <f t="shared" si="3"/>
        <v>13</v>
      </c>
      <c r="C220" s="2" t="s">
        <v>37</v>
      </c>
      <c r="D220" s="5">
        <v>3083202966</v>
      </c>
      <c r="E220" s="5">
        <v>30418357</v>
      </c>
      <c r="F220" s="5">
        <v>811532740</v>
      </c>
      <c r="G220" s="5">
        <v>3864317349</v>
      </c>
    </row>
    <row r="221" spans="1:7" hidden="1" x14ac:dyDescent="0.25">
      <c r="A221" s="2" t="s">
        <v>430</v>
      </c>
      <c r="B221" s="6">
        <f t="shared" si="3"/>
        <v>9</v>
      </c>
      <c r="C221" s="2" t="s">
        <v>28</v>
      </c>
      <c r="D221" s="5">
        <v>0</v>
      </c>
      <c r="E221" s="5">
        <v>15089824.529999999</v>
      </c>
      <c r="F221" s="5">
        <v>15089824.529999999</v>
      </c>
      <c r="G221" s="5">
        <v>0</v>
      </c>
    </row>
    <row r="222" spans="1:7" hidden="1" x14ac:dyDescent="0.25">
      <c r="A222" s="2" t="s">
        <v>429</v>
      </c>
      <c r="B222" s="6">
        <f t="shared" si="3"/>
        <v>13</v>
      </c>
      <c r="C222" s="2" t="s">
        <v>28</v>
      </c>
      <c r="D222" s="5">
        <v>0</v>
      </c>
      <c r="E222" s="5">
        <v>15089824.529999999</v>
      </c>
      <c r="F222" s="5">
        <v>15089824.529999999</v>
      </c>
      <c r="G222" s="5">
        <v>0</v>
      </c>
    </row>
    <row r="223" spans="1:7" hidden="1" x14ac:dyDescent="0.25">
      <c r="A223" s="2" t="s">
        <v>428</v>
      </c>
      <c r="B223" s="6">
        <f t="shared" si="3"/>
        <v>9</v>
      </c>
      <c r="C223" s="2" t="s">
        <v>30</v>
      </c>
      <c r="D223" s="5">
        <v>2752633864.9400001</v>
      </c>
      <c r="E223" s="5">
        <v>81786894</v>
      </c>
      <c r="F223" s="5">
        <v>281503780</v>
      </c>
      <c r="G223" s="5">
        <v>2952350750.9400001</v>
      </c>
    </row>
    <row r="224" spans="1:7" hidden="1" x14ac:dyDescent="0.25">
      <c r="A224" s="2" t="s">
        <v>427</v>
      </c>
      <c r="B224" s="6">
        <f t="shared" si="3"/>
        <v>13</v>
      </c>
      <c r="C224" s="2" t="s">
        <v>30</v>
      </c>
      <c r="D224" s="5">
        <v>2405386422.4299998</v>
      </c>
      <c r="E224" s="5">
        <v>78047795</v>
      </c>
      <c r="F224" s="5">
        <v>250089570</v>
      </c>
      <c r="G224" s="5">
        <v>2577428197.4299998</v>
      </c>
    </row>
    <row r="225" spans="1:7" hidden="1" x14ac:dyDescent="0.25">
      <c r="A225" s="2" t="s">
        <v>426</v>
      </c>
      <c r="B225" s="6">
        <f t="shared" si="3"/>
        <v>13</v>
      </c>
      <c r="C225" s="2" t="s">
        <v>36</v>
      </c>
      <c r="D225" s="5">
        <v>347247442.50999999</v>
      </c>
      <c r="E225" s="5">
        <v>3739099</v>
      </c>
      <c r="F225" s="5">
        <v>31414210</v>
      </c>
      <c r="G225" s="5">
        <v>374922553.50999999</v>
      </c>
    </row>
    <row r="226" spans="1:7" hidden="1" x14ac:dyDescent="0.25">
      <c r="A226" s="2" t="s">
        <v>425</v>
      </c>
      <c r="B226" s="6">
        <f t="shared" si="3"/>
        <v>9</v>
      </c>
      <c r="C226" s="2" t="s">
        <v>35</v>
      </c>
      <c r="D226" s="5">
        <v>84376230</v>
      </c>
      <c r="E226" s="5">
        <v>1247183980.1900001</v>
      </c>
      <c r="F226" s="5">
        <v>1289372092.1900001</v>
      </c>
      <c r="G226" s="5">
        <v>126564342</v>
      </c>
    </row>
    <row r="227" spans="1:7" hidden="1" x14ac:dyDescent="0.25">
      <c r="A227" s="2" t="s">
        <v>424</v>
      </c>
      <c r="B227" s="6">
        <f t="shared" si="3"/>
        <v>13</v>
      </c>
      <c r="C227" s="2" t="s">
        <v>35</v>
      </c>
      <c r="D227" s="5">
        <v>84376230</v>
      </c>
      <c r="E227" s="5">
        <v>1247183980.1900001</v>
      </c>
      <c r="F227" s="5">
        <v>1289372092.1900001</v>
      </c>
      <c r="G227" s="5">
        <v>126564342</v>
      </c>
    </row>
    <row r="228" spans="1:7" hidden="1" x14ac:dyDescent="0.25">
      <c r="A228" s="2" t="s">
        <v>423</v>
      </c>
      <c r="B228" s="6">
        <f t="shared" si="3"/>
        <v>9</v>
      </c>
      <c r="C228" s="2" t="s">
        <v>34</v>
      </c>
      <c r="D228" s="5">
        <v>0</v>
      </c>
      <c r="E228" s="5">
        <v>205554484</v>
      </c>
      <c r="F228" s="5">
        <v>205554484</v>
      </c>
      <c r="G228" s="5">
        <v>0</v>
      </c>
    </row>
    <row r="229" spans="1:7" hidden="1" x14ac:dyDescent="0.25">
      <c r="A229" s="2" t="s">
        <v>422</v>
      </c>
      <c r="B229" s="6">
        <f t="shared" si="3"/>
        <v>13</v>
      </c>
      <c r="C229" s="2" t="s">
        <v>34</v>
      </c>
      <c r="D229" s="5">
        <v>0</v>
      </c>
      <c r="E229" s="5">
        <v>205554484</v>
      </c>
      <c r="F229" s="5">
        <v>205554484</v>
      </c>
      <c r="G229" s="5">
        <v>0</v>
      </c>
    </row>
    <row r="230" spans="1:7" hidden="1" x14ac:dyDescent="0.25">
      <c r="A230" s="2" t="s">
        <v>421</v>
      </c>
      <c r="B230" s="6">
        <f t="shared" si="3"/>
        <v>9</v>
      </c>
      <c r="C230" s="2" t="s">
        <v>33</v>
      </c>
      <c r="D230" s="5">
        <v>0</v>
      </c>
      <c r="E230" s="5">
        <v>1433174285</v>
      </c>
      <c r="F230" s="5">
        <v>1433174285</v>
      </c>
      <c r="G230" s="5">
        <v>0</v>
      </c>
    </row>
    <row r="231" spans="1:7" hidden="1" x14ac:dyDescent="0.25">
      <c r="A231" s="2" t="s">
        <v>420</v>
      </c>
      <c r="B231" s="6">
        <f t="shared" si="3"/>
        <v>13</v>
      </c>
      <c r="C231" s="2" t="s">
        <v>33</v>
      </c>
      <c r="D231" s="5">
        <v>0</v>
      </c>
      <c r="E231" s="5">
        <v>1433174285</v>
      </c>
      <c r="F231" s="5">
        <v>1433174285</v>
      </c>
      <c r="G231" s="5">
        <v>0</v>
      </c>
    </row>
    <row r="232" spans="1:7" ht="30" hidden="1" x14ac:dyDescent="0.25">
      <c r="A232" s="2" t="s">
        <v>419</v>
      </c>
      <c r="B232" s="6">
        <f t="shared" si="3"/>
        <v>9</v>
      </c>
      <c r="C232" s="2" t="s">
        <v>32</v>
      </c>
      <c r="D232" s="5">
        <v>300</v>
      </c>
      <c r="E232" s="5">
        <v>753513799</v>
      </c>
      <c r="F232" s="5">
        <v>753513499</v>
      </c>
      <c r="G232" s="5">
        <v>0</v>
      </c>
    </row>
    <row r="233" spans="1:7" ht="30" hidden="1" x14ac:dyDescent="0.25">
      <c r="A233" s="2" t="s">
        <v>418</v>
      </c>
      <c r="B233" s="6">
        <f t="shared" si="3"/>
        <v>13</v>
      </c>
      <c r="C233" s="2" t="s">
        <v>32</v>
      </c>
      <c r="D233" s="5">
        <v>300</v>
      </c>
      <c r="E233" s="5">
        <v>753513799</v>
      </c>
      <c r="F233" s="5">
        <v>753513499</v>
      </c>
      <c r="G233" s="5">
        <v>0</v>
      </c>
    </row>
    <row r="234" spans="1:7" hidden="1" x14ac:dyDescent="0.25">
      <c r="A234" s="2" t="s">
        <v>417</v>
      </c>
      <c r="B234" s="6">
        <f t="shared" si="3"/>
        <v>9</v>
      </c>
      <c r="C234" s="2" t="s">
        <v>31</v>
      </c>
      <c r="D234" s="5">
        <v>0</v>
      </c>
      <c r="E234" s="5">
        <v>404607508</v>
      </c>
      <c r="F234" s="5">
        <v>404607508</v>
      </c>
      <c r="G234" s="5">
        <v>0</v>
      </c>
    </row>
    <row r="235" spans="1:7" hidden="1" x14ac:dyDescent="0.25">
      <c r="A235" s="2" t="s">
        <v>416</v>
      </c>
      <c r="B235" s="6">
        <f t="shared" si="3"/>
        <v>13</v>
      </c>
      <c r="C235" s="2" t="s">
        <v>31</v>
      </c>
      <c r="D235" s="5">
        <v>0</v>
      </c>
      <c r="E235" s="5">
        <v>404607508</v>
      </c>
      <c r="F235" s="5">
        <v>404607508</v>
      </c>
      <c r="G235" s="5">
        <v>0</v>
      </c>
    </row>
    <row r="236" spans="1:7" ht="30" x14ac:dyDescent="0.25">
      <c r="A236" s="2" t="s">
        <v>412</v>
      </c>
      <c r="B236" s="6">
        <f t="shared" si="3"/>
        <v>6</v>
      </c>
      <c r="C236" s="2" t="s">
        <v>95</v>
      </c>
      <c r="D236" s="5">
        <v>1424360782.3699999</v>
      </c>
      <c r="E236" s="5">
        <v>50541155</v>
      </c>
      <c r="F236" s="5">
        <v>39237422</v>
      </c>
      <c r="G236" s="5">
        <v>1413057049.3699999</v>
      </c>
    </row>
    <row r="237" spans="1:7" hidden="1" x14ac:dyDescent="0.25">
      <c r="A237" s="2" t="s">
        <v>411</v>
      </c>
      <c r="B237" s="6">
        <f t="shared" si="3"/>
        <v>9</v>
      </c>
      <c r="C237" s="2" t="s">
        <v>30</v>
      </c>
      <c r="D237" s="5">
        <v>1424360782.3699999</v>
      </c>
      <c r="E237" s="5">
        <v>50541155</v>
      </c>
      <c r="F237" s="5">
        <v>39237422</v>
      </c>
      <c r="G237" s="5">
        <v>1413057049.3699999</v>
      </c>
    </row>
    <row r="238" spans="1:7" hidden="1" x14ac:dyDescent="0.25">
      <c r="A238" s="2" t="s">
        <v>410</v>
      </c>
      <c r="B238" s="6">
        <f t="shared" si="3"/>
        <v>13</v>
      </c>
      <c r="C238" s="2" t="s">
        <v>30</v>
      </c>
      <c r="D238" s="5">
        <v>1424360782.3699999</v>
      </c>
      <c r="E238" s="5">
        <v>50541155</v>
      </c>
      <c r="F238" s="5">
        <v>39237422</v>
      </c>
      <c r="G238" s="5">
        <v>1413057049.3699999</v>
      </c>
    </row>
    <row r="239" spans="1:7" hidden="1" x14ac:dyDescent="0.25">
      <c r="A239" s="2" t="s">
        <v>409</v>
      </c>
      <c r="B239" s="6">
        <f t="shared" si="3"/>
        <v>3</v>
      </c>
      <c r="C239" s="2" t="s">
        <v>408</v>
      </c>
      <c r="D239" s="5">
        <v>8281835441.29</v>
      </c>
      <c r="E239" s="5">
        <v>0</v>
      </c>
      <c r="F239" s="5">
        <v>0</v>
      </c>
      <c r="G239" s="5">
        <v>8281835441.29</v>
      </c>
    </row>
    <row r="240" spans="1:7" x14ac:dyDescent="0.25">
      <c r="A240" s="2" t="s">
        <v>407</v>
      </c>
      <c r="B240" s="6">
        <f t="shared" si="3"/>
        <v>6</v>
      </c>
      <c r="C240" s="2" t="s">
        <v>406</v>
      </c>
      <c r="D240" s="5">
        <v>1118108262.9000001</v>
      </c>
      <c r="E240" s="5">
        <v>0</v>
      </c>
      <c r="F240" s="5">
        <v>0</v>
      </c>
      <c r="G240" s="5">
        <v>1118108262.9000001</v>
      </c>
    </row>
    <row r="241" spans="1:7" hidden="1" x14ac:dyDescent="0.25">
      <c r="A241" s="2" t="s">
        <v>405</v>
      </c>
      <c r="B241" s="6">
        <f t="shared" si="3"/>
        <v>9</v>
      </c>
      <c r="C241" s="2" t="s">
        <v>29</v>
      </c>
      <c r="D241" s="5">
        <v>1118108262.9000001</v>
      </c>
      <c r="E241" s="5">
        <v>0</v>
      </c>
      <c r="F241" s="5">
        <v>0</v>
      </c>
      <c r="G241" s="5">
        <v>1118108262.9000001</v>
      </c>
    </row>
    <row r="242" spans="1:7" hidden="1" x14ac:dyDescent="0.25">
      <c r="A242" s="2" t="s">
        <v>404</v>
      </c>
      <c r="B242" s="6">
        <f t="shared" si="3"/>
        <v>13</v>
      </c>
      <c r="C242" s="2" t="s">
        <v>29</v>
      </c>
      <c r="D242" s="5">
        <v>1118108262.9000001</v>
      </c>
      <c r="E242" s="5">
        <v>0</v>
      </c>
      <c r="F242" s="5">
        <v>0</v>
      </c>
      <c r="G242" s="5">
        <v>1118108262.9000001</v>
      </c>
    </row>
    <row r="243" spans="1:7" x14ac:dyDescent="0.25">
      <c r="A243" s="2" t="s">
        <v>793</v>
      </c>
      <c r="B243" s="6">
        <f t="shared" si="3"/>
        <v>6</v>
      </c>
      <c r="C243" s="2" t="s">
        <v>792</v>
      </c>
      <c r="D243" s="5">
        <v>7163727178.3900003</v>
      </c>
      <c r="E243" s="5">
        <v>0</v>
      </c>
      <c r="F243" s="5">
        <v>0</v>
      </c>
      <c r="G243" s="5">
        <v>7163727178.3900003</v>
      </c>
    </row>
    <row r="244" spans="1:7" hidden="1" x14ac:dyDescent="0.25">
      <c r="A244" s="2" t="s">
        <v>791</v>
      </c>
      <c r="B244" s="6">
        <f t="shared" si="3"/>
        <v>9</v>
      </c>
      <c r="C244" s="2" t="s">
        <v>789</v>
      </c>
      <c r="D244" s="5">
        <v>7163727178.3900003</v>
      </c>
      <c r="E244" s="5">
        <v>0</v>
      </c>
      <c r="F244" s="5">
        <v>0</v>
      </c>
      <c r="G244" s="5">
        <v>7163727178.3900003</v>
      </c>
    </row>
    <row r="245" spans="1:7" hidden="1" x14ac:dyDescent="0.25">
      <c r="A245" s="2" t="s">
        <v>790</v>
      </c>
      <c r="B245" s="6">
        <f t="shared" si="3"/>
        <v>13</v>
      </c>
      <c r="C245" s="2" t="s">
        <v>789</v>
      </c>
      <c r="D245" s="5">
        <v>7163727178.3900003</v>
      </c>
      <c r="E245" s="5">
        <v>0</v>
      </c>
      <c r="F245" s="5">
        <v>0</v>
      </c>
      <c r="G245" s="5">
        <v>7163727178.3900003</v>
      </c>
    </row>
    <row r="246" spans="1:7" hidden="1" x14ac:dyDescent="0.25">
      <c r="A246" s="2" t="s">
        <v>403</v>
      </c>
      <c r="B246" s="6">
        <f t="shared" si="3"/>
        <v>1</v>
      </c>
      <c r="C246" s="2" t="s">
        <v>402</v>
      </c>
      <c r="D246" s="5">
        <v>139165009348.409</v>
      </c>
      <c r="E246" s="5">
        <v>0</v>
      </c>
      <c r="F246" s="5">
        <v>0</v>
      </c>
      <c r="G246" s="5">
        <v>139165009348.409</v>
      </c>
    </row>
    <row r="247" spans="1:7" ht="30" hidden="1" x14ac:dyDescent="0.25">
      <c r="A247" s="2" t="s">
        <v>401</v>
      </c>
      <c r="B247" s="6">
        <f t="shared" si="3"/>
        <v>3</v>
      </c>
      <c r="C247" s="2" t="s">
        <v>400</v>
      </c>
      <c r="D247" s="5">
        <v>139165009348.409</v>
      </c>
      <c r="E247" s="5">
        <v>0</v>
      </c>
      <c r="F247" s="5">
        <v>0</v>
      </c>
      <c r="G247" s="5">
        <v>139165009348.409</v>
      </c>
    </row>
    <row r="248" spans="1:7" x14ac:dyDescent="0.25">
      <c r="A248" s="2" t="s">
        <v>399</v>
      </c>
      <c r="B248" s="6">
        <f t="shared" si="3"/>
        <v>6</v>
      </c>
      <c r="C248" s="2" t="s">
        <v>398</v>
      </c>
      <c r="D248" s="5">
        <v>-53788504787.151001</v>
      </c>
      <c r="E248" s="5">
        <v>0</v>
      </c>
      <c r="F248" s="5">
        <v>0</v>
      </c>
      <c r="G248" s="5">
        <v>-53788504787.151001</v>
      </c>
    </row>
    <row r="249" spans="1:7" hidden="1" x14ac:dyDescent="0.25">
      <c r="A249" s="2" t="s">
        <v>397</v>
      </c>
      <c r="B249" s="6">
        <f t="shared" si="3"/>
        <v>9</v>
      </c>
      <c r="C249" s="2" t="s">
        <v>396</v>
      </c>
      <c r="D249" s="5">
        <v>-53788504787.151001</v>
      </c>
      <c r="E249" s="5">
        <v>0</v>
      </c>
      <c r="F249" s="5">
        <v>0</v>
      </c>
      <c r="G249" s="5">
        <v>-53788504787.151001</v>
      </c>
    </row>
    <row r="250" spans="1:7" hidden="1" x14ac:dyDescent="0.25">
      <c r="A250" s="2" t="s">
        <v>395</v>
      </c>
      <c r="B250" s="6">
        <f t="shared" si="3"/>
        <v>13</v>
      </c>
      <c r="C250" s="2" t="s">
        <v>57</v>
      </c>
      <c r="D250" s="5">
        <v>-53788504787.151001</v>
      </c>
      <c r="E250" s="5">
        <v>0</v>
      </c>
      <c r="F250" s="5">
        <v>0</v>
      </c>
      <c r="G250" s="5">
        <v>-53788504787.151001</v>
      </c>
    </row>
    <row r="251" spans="1:7" x14ac:dyDescent="0.25">
      <c r="A251" s="2" t="s">
        <v>394</v>
      </c>
      <c r="B251" s="6">
        <f t="shared" si="3"/>
        <v>6</v>
      </c>
      <c r="C251" s="2" t="s">
        <v>393</v>
      </c>
      <c r="D251" s="5">
        <v>192953514135.56</v>
      </c>
      <c r="E251" s="5">
        <v>0</v>
      </c>
      <c r="F251" s="5">
        <v>0</v>
      </c>
      <c r="G251" s="5">
        <v>192953514135.56</v>
      </c>
    </row>
    <row r="252" spans="1:7" hidden="1" x14ac:dyDescent="0.25">
      <c r="A252" s="2" t="s">
        <v>392</v>
      </c>
      <c r="B252" s="6">
        <f t="shared" si="3"/>
        <v>9</v>
      </c>
      <c r="C252" s="2" t="s">
        <v>390</v>
      </c>
      <c r="D252" s="5">
        <v>192953514135.56</v>
      </c>
      <c r="E252" s="5">
        <v>0</v>
      </c>
      <c r="F252" s="5">
        <v>0</v>
      </c>
      <c r="G252" s="5">
        <v>192953514135.56</v>
      </c>
    </row>
    <row r="253" spans="1:7" hidden="1" x14ac:dyDescent="0.25">
      <c r="A253" s="2" t="s">
        <v>391</v>
      </c>
      <c r="B253" s="6">
        <f t="shared" si="3"/>
        <v>13</v>
      </c>
      <c r="C253" s="2" t="s">
        <v>390</v>
      </c>
      <c r="D253" s="5">
        <v>202031232814.42999</v>
      </c>
      <c r="E253" s="5">
        <v>0</v>
      </c>
      <c r="F253" s="5">
        <v>0</v>
      </c>
      <c r="G253" s="5">
        <v>202031232814.42999</v>
      </c>
    </row>
    <row r="254" spans="1:7" ht="30" hidden="1" x14ac:dyDescent="0.25">
      <c r="A254" s="2" t="s">
        <v>389</v>
      </c>
      <c r="B254" s="6">
        <f t="shared" si="3"/>
        <v>13</v>
      </c>
      <c r="C254" s="2" t="s">
        <v>788</v>
      </c>
      <c r="D254" s="5">
        <v>-9077718678.8700008</v>
      </c>
      <c r="E254" s="5">
        <v>0</v>
      </c>
      <c r="F254" s="5">
        <v>0</v>
      </c>
      <c r="G254" s="5">
        <v>-9077718678.8700008</v>
      </c>
    </row>
    <row r="255" spans="1:7" hidden="1" x14ac:dyDescent="0.25">
      <c r="A255" s="2" t="s">
        <v>383</v>
      </c>
      <c r="B255" s="6">
        <f t="shared" si="3"/>
        <v>1</v>
      </c>
      <c r="C255" s="2" t="s">
        <v>382</v>
      </c>
      <c r="D255" s="5">
        <v>85945738564.910004</v>
      </c>
      <c r="E255" s="5">
        <v>13210124</v>
      </c>
      <c r="F255" s="5">
        <v>21249944551.830002</v>
      </c>
      <c r="G255" s="5">
        <v>107182472992.74001</v>
      </c>
    </row>
    <row r="256" spans="1:7" hidden="1" x14ac:dyDescent="0.25">
      <c r="A256" s="2" t="s">
        <v>381</v>
      </c>
      <c r="B256" s="6">
        <f t="shared" si="3"/>
        <v>3</v>
      </c>
      <c r="C256" s="2" t="s">
        <v>380</v>
      </c>
      <c r="D256" s="5">
        <v>827328</v>
      </c>
      <c r="E256" s="5">
        <v>0</v>
      </c>
      <c r="F256" s="5">
        <v>0</v>
      </c>
      <c r="G256" s="5">
        <v>827328</v>
      </c>
    </row>
    <row r="257" spans="1:7" x14ac:dyDescent="0.25">
      <c r="A257" s="2" t="s">
        <v>379</v>
      </c>
      <c r="B257" s="6">
        <f t="shared" si="3"/>
        <v>6</v>
      </c>
      <c r="C257" s="2" t="s">
        <v>378</v>
      </c>
      <c r="D257" s="5">
        <v>827328</v>
      </c>
      <c r="E257" s="5">
        <v>0</v>
      </c>
      <c r="F257" s="5">
        <v>0</v>
      </c>
      <c r="G257" s="5">
        <v>827328</v>
      </c>
    </row>
    <row r="258" spans="1:7" hidden="1" x14ac:dyDescent="0.25">
      <c r="A258" s="2" t="s">
        <v>377</v>
      </c>
      <c r="B258" s="6">
        <f t="shared" si="3"/>
        <v>9</v>
      </c>
      <c r="C258" s="2" t="s">
        <v>375</v>
      </c>
      <c r="D258" s="5">
        <v>827328</v>
      </c>
      <c r="E258" s="5">
        <v>0</v>
      </c>
      <c r="F258" s="5">
        <v>0</v>
      </c>
      <c r="G258" s="5">
        <v>827328</v>
      </c>
    </row>
    <row r="259" spans="1:7" hidden="1" x14ac:dyDescent="0.25">
      <c r="A259" s="2" t="s">
        <v>376</v>
      </c>
      <c r="B259" s="6">
        <f t="shared" si="3"/>
        <v>13</v>
      </c>
      <c r="C259" s="2" t="s">
        <v>375</v>
      </c>
      <c r="D259" s="5">
        <v>827328</v>
      </c>
      <c r="E259" s="5">
        <v>0</v>
      </c>
      <c r="F259" s="5">
        <v>0</v>
      </c>
      <c r="G259" s="5">
        <v>827328</v>
      </c>
    </row>
    <row r="260" spans="1:7" hidden="1" x14ac:dyDescent="0.25">
      <c r="A260" s="2" t="s">
        <v>374</v>
      </c>
      <c r="B260" s="6">
        <f t="shared" si="3"/>
        <v>3</v>
      </c>
      <c r="C260" s="2" t="s">
        <v>201</v>
      </c>
      <c r="D260" s="5">
        <v>20868600</v>
      </c>
      <c r="E260" s="5">
        <v>0</v>
      </c>
      <c r="F260" s="5">
        <v>0</v>
      </c>
      <c r="G260" s="5">
        <v>20868600</v>
      </c>
    </row>
    <row r="261" spans="1:7" x14ac:dyDescent="0.25">
      <c r="A261" s="2" t="s">
        <v>373</v>
      </c>
      <c r="B261" s="6">
        <f t="shared" si="3"/>
        <v>6</v>
      </c>
      <c r="C261" s="2" t="s">
        <v>372</v>
      </c>
      <c r="D261" s="5">
        <v>20868600</v>
      </c>
      <c r="E261" s="5">
        <v>0</v>
      </c>
      <c r="F261" s="5">
        <v>0</v>
      </c>
      <c r="G261" s="5">
        <v>20868600</v>
      </c>
    </row>
    <row r="262" spans="1:7" hidden="1" x14ac:dyDescent="0.25">
      <c r="A262" s="2" t="s">
        <v>787</v>
      </c>
      <c r="B262" s="6">
        <f t="shared" si="3"/>
        <v>9</v>
      </c>
      <c r="C262" s="2" t="s">
        <v>785</v>
      </c>
      <c r="D262" s="5">
        <v>20868600</v>
      </c>
      <c r="E262" s="5">
        <v>0</v>
      </c>
      <c r="F262" s="5">
        <v>0</v>
      </c>
      <c r="G262" s="5">
        <v>20868600</v>
      </c>
    </row>
    <row r="263" spans="1:7" hidden="1" x14ac:dyDescent="0.25">
      <c r="A263" s="2" t="s">
        <v>786</v>
      </c>
      <c r="B263" s="6">
        <f t="shared" si="3"/>
        <v>13</v>
      </c>
      <c r="C263" s="2" t="s">
        <v>785</v>
      </c>
      <c r="D263" s="5">
        <v>20868600</v>
      </c>
      <c r="E263" s="5">
        <v>0</v>
      </c>
      <c r="F263" s="5">
        <v>0</v>
      </c>
      <c r="G263" s="5">
        <v>20868600</v>
      </c>
    </row>
    <row r="264" spans="1:7" hidden="1" x14ac:dyDescent="0.25">
      <c r="A264" s="2" t="s">
        <v>369</v>
      </c>
      <c r="B264" s="6">
        <f t="shared" si="3"/>
        <v>3</v>
      </c>
      <c r="C264" s="2" t="s">
        <v>195</v>
      </c>
      <c r="D264" s="5">
        <v>85811027370.919998</v>
      </c>
      <c r="E264" s="5">
        <v>13210124</v>
      </c>
      <c r="F264" s="5">
        <v>21224109700.98</v>
      </c>
      <c r="G264" s="5">
        <v>107021926947.89999</v>
      </c>
    </row>
    <row r="265" spans="1:7" x14ac:dyDescent="0.25">
      <c r="A265" s="2" t="s">
        <v>368</v>
      </c>
      <c r="B265" s="6">
        <f t="shared" si="3"/>
        <v>6</v>
      </c>
      <c r="C265" s="2" t="s">
        <v>367</v>
      </c>
      <c r="D265" s="5">
        <v>79959582719.919998</v>
      </c>
      <c r="E265" s="5">
        <v>13210124</v>
      </c>
      <c r="F265" s="5">
        <v>20356786788.360001</v>
      </c>
      <c r="G265" s="5">
        <v>100303159384.28</v>
      </c>
    </row>
    <row r="266" spans="1:7" hidden="1" x14ac:dyDescent="0.25">
      <c r="A266" s="2" t="s">
        <v>366</v>
      </c>
      <c r="B266" s="6">
        <f t="shared" ref="B266:B329" si="4">LEN(A266)</f>
        <v>9</v>
      </c>
      <c r="C266" s="2" t="s">
        <v>65</v>
      </c>
      <c r="D266" s="5">
        <v>65973984012.739998</v>
      </c>
      <c r="E266" s="5">
        <v>13210124</v>
      </c>
      <c r="F266" s="5">
        <v>18444954302.959999</v>
      </c>
      <c r="G266" s="5">
        <v>84405728191.699997</v>
      </c>
    </row>
    <row r="267" spans="1:7" hidden="1" x14ac:dyDescent="0.25">
      <c r="A267" s="2" t="s">
        <v>365</v>
      </c>
      <c r="B267" s="6">
        <f t="shared" si="4"/>
        <v>9</v>
      </c>
      <c r="C267" s="2" t="s">
        <v>64</v>
      </c>
      <c r="D267" s="5">
        <v>13985598707.18</v>
      </c>
      <c r="E267" s="5">
        <v>0</v>
      </c>
      <c r="F267" s="5">
        <v>1911832485.4000001</v>
      </c>
      <c r="G267" s="5">
        <v>15897431192.58</v>
      </c>
    </row>
    <row r="268" spans="1:7" x14ac:dyDescent="0.25">
      <c r="A268" s="2" t="s">
        <v>364</v>
      </c>
      <c r="B268" s="6">
        <f t="shared" si="4"/>
        <v>6</v>
      </c>
      <c r="C268" s="2" t="s">
        <v>190</v>
      </c>
      <c r="D268" s="5">
        <v>5851444651</v>
      </c>
      <c r="E268" s="5">
        <v>0</v>
      </c>
      <c r="F268" s="5">
        <v>867322912.62</v>
      </c>
      <c r="G268" s="5">
        <v>6718767563.6199999</v>
      </c>
    </row>
    <row r="269" spans="1:7" hidden="1" x14ac:dyDescent="0.25">
      <c r="A269" s="2" t="s">
        <v>363</v>
      </c>
      <c r="B269" s="6">
        <f t="shared" si="4"/>
        <v>9</v>
      </c>
      <c r="C269" s="2" t="s">
        <v>63</v>
      </c>
      <c r="D269" s="5">
        <v>5851444651</v>
      </c>
      <c r="E269" s="5">
        <v>0</v>
      </c>
      <c r="F269" s="5">
        <v>866838000</v>
      </c>
      <c r="G269" s="5">
        <v>6718282651</v>
      </c>
    </row>
    <row r="270" spans="1:7" hidden="1" x14ac:dyDescent="0.25">
      <c r="A270" s="2" t="s">
        <v>784</v>
      </c>
      <c r="B270" s="6">
        <f t="shared" si="4"/>
        <v>9</v>
      </c>
      <c r="C270" s="2" t="s">
        <v>749</v>
      </c>
      <c r="D270" s="5">
        <v>0</v>
      </c>
      <c r="E270" s="5">
        <v>0</v>
      </c>
      <c r="F270" s="5">
        <v>484912.62</v>
      </c>
      <c r="G270" s="5">
        <v>484912.62</v>
      </c>
    </row>
    <row r="271" spans="1:7" hidden="1" x14ac:dyDescent="0.25">
      <c r="A271" s="2" t="s">
        <v>362</v>
      </c>
      <c r="B271" s="6">
        <f t="shared" si="4"/>
        <v>3</v>
      </c>
      <c r="C271" s="2" t="s">
        <v>361</v>
      </c>
      <c r="D271" s="5">
        <v>113015265.98999999</v>
      </c>
      <c r="E271" s="5">
        <v>0</v>
      </c>
      <c r="F271" s="5">
        <v>25834850.850000001</v>
      </c>
      <c r="G271" s="5">
        <v>138850116.84</v>
      </c>
    </row>
    <row r="272" spans="1:7" x14ac:dyDescent="0.25">
      <c r="A272" s="2" t="s">
        <v>360</v>
      </c>
      <c r="B272" s="6">
        <f t="shared" si="4"/>
        <v>6</v>
      </c>
      <c r="C272" s="2" t="s">
        <v>359</v>
      </c>
      <c r="D272" s="5">
        <v>113015265.98999999</v>
      </c>
      <c r="E272" s="5">
        <v>0</v>
      </c>
      <c r="F272" s="5">
        <v>25834850.850000001</v>
      </c>
      <c r="G272" s="5">
        <v>138850116.84</v>
      </c>
    </row>
    <row r="273" spans="1:7" hidden="1" x14ac:dyDescent="0.25">
      <c r="A273" s="2" t="s">
        <v>358</v>
      </c>
      <c r="B273" s="6">
        <f t="shared" si="4"/>
        <v>9</v>
      </c>
      <c r="C273" s="2" t="s">
        <v>83</v>
      </c>
      <c r="D273" s="5">
        <v>54016362</v>
      </c>
      <c r="E273" s="5">
        <v>0</v>
      </c>
      <c r="F273" s="5">
        <v>9943138</v>
      </c>
      <c r="G273" s="5">
        <v>63959500</v>
      </c>
    </row>
    <row r="274" spans="1:7" hidden="1" x14ac:dyDescent="0.25">
      <c r="A274" s="2" t="s">
        <v>357</v>
      </c>
      <c r="B274" s="6">
        <f t="shared" si="4"/>
        <v>13</v>
      </c>
      <c r="C274" s="2" t="s">
        <v>62</v>
      </c>
      <c r="D274" s="5">
        <v>54016362</v>
      </c>
      <c r="E274" s="5">
        <v>0</v>
      </c>
      <c r="F274" s="5">
        <v>9943138</v>
      </c>
      <c r="G274" s="5">
        <v>63959500</v>
      </c>
    </row>
    <row r="275" spans="1:7" hidden="1" x14ac:dyDescent="0.25">
      <c r="A275" s="2" t="s">
        <v>356</v>
      </c>
      <c r="B275" s="6">
        <f t="shared" si="4"/>
        <v>9</v>
      </c>
      <c r="C275" s="2" t="s">
        <v>61</v>
      </c>
      <c r="D275" s="5">
        <v>606812</v>
      </c>
      <c r="E275" s="5">
        <v>0</v>
      </c>
      <c r="F275" s="5">
        <v>7564196.8499999996</v>
      </c>
      <c r="G275" s="5">
        <v>8171008.8499999996</v>
      </c>
    </row>
    <row r="276" spans="1:7" hidden="1" x14ac:dyDescent="0.25">
      <c r="A276" s="2" t="s">
        <v>355</v>
      </c>
      <c r="B276" s="6">
        <f t="shared" si="4"/>
        <v>13</v>
      </c>
      <c r="C276" s="2" t="s">
        <v>61</v>
      </c>
      <c r="D276" s="5">
        <v>606812</v>
      </c>
      <c r="E276" s="5">
        <v>0</v>
      </c>
      <c r="F276" s="5">
        <v>7564196.8499999996</v>
      </c>
      <c r="G276" s="5">
        <v>8171008.8499999996</v>
      </c>
    </row>
    <row r="277" spans="1:7" hidden="1" x14ac:dyDescent="0.25">
      <c r="A277" s="2" t="s">
        <v>783</v>
      </c>
      <c r="B277" s="6">
        <f t="shared" si="4"/>
        <v>9</v>
      </c>
      <c r="C277" s="2" t="s">
        <v>781</v>
      </c>
      <c r="D277" s="5">
        <v>0</v>
      </c>
      <c r="E277" s="5">
        <v>0</v>
      </c>
      <c r="F277" s="5">
        <v>277549</v>
      </c>
      <c r="G277" s="5">
        <v>277549</v>
      </c>
    </row>
    <row r="278" spans="1:7" hidden="1" x14ac:dyDescent="0.25">
      <c r="A278" s="2" t="s">
        <v>782</v>
      </c>
      <c r="B278" s="6">
        <f t="shared" si="4"/>
        <v>13</v>
      </c>
      <c r="C278" s="2" t="s">
        <v>781</v>
      </c>
      <c r="D278" s="5">
        <v>0</v>
      </c>
      <c r="E278" s="5">
        <v>0</v>
      </c>
      <c r="F278" s="5">
        <v>277549</v>
      </c>
      <c r="G278" s="5">
        <v>277549</v>
      </c>
    </row>
    <row r="279" spans="1:7" hidden="1" x14ac:dyDescent="0.25">
      <c r="A279" s="2" t="s">
        <v>353</v>
      </c>
      <c r="B279" s="6">
        <f t="shared" si="4"/>
        <v>9</v>
      </c>
      <c r="C279" s="2" t="s">
        <v>59</v>
      </c>
      <c r="D279" s="5">
        <v>58390251.990000002</v>
      </c>
      <c r="E279" s="5">
        <v>0</v>
      </c>
      <c r="F279" s="5">
        <v>8049967</v>
      </c>
      <c r="G279" s="5">
        <v>66440218.990000002</v>
      </c>
    </row>
    <row r="280" spans="1:7" hidden="1" x14ac:dyDescent="0.25">
      <c r="A280" s="2" t="s">
        <v>352</v>
      </c>
      <c r="B280" s="6">
        <f t="shared" si="4"/>
        <v>13</v>
      </c>
      <c r="C280" s="2" t="s">
        <v>59</v>
      </c>
      <c r="D280" s="5">
        <v>58390251.990000002</v>
      </c>
      <c r="E280" s="5">
        <v>0</v>
      </c>
      <c r="F280" s="5">
        <v>8049967</v>
      </c>
      <c r="G280" s="5">
        <v>66440218.990000002</v>
      </c>
    </row>
    <row r="281" spans="1:7" hidden="1" x14ac:dyDescent="0.25">
      <c r="A281" s="2" t="s">
        <v>351</v>
      </c>
      <c r="B281" s="6">
        <f t="shared" si="4"/>
        <v>9</v>
      </c>
      <c r="C281" s="2" t="s">
        <v>350</v>
      </c>
      <c r="D281" s="5">
        <v>1840</v>
      </c>
      <c r="E281" s="5">
        <v>0</v>
      </c>
      <c r="F281" s="5">
        <v>0</v>
      </c>
      <c r="G281" s="5">
        <v>1840</v>
      </c>
    </row>
    <row r="282" spans="1:7" hidden="1" x14ac:dyDescent="0.25">
      <c r="A282" s="2" t="s">
        <v>349</v>
      </c>
      <c r="B282" s="6">
        <f t="shared" si="4"/>
        <v>13</v>
      </c>
      <c r="C282" s="2" t="s">
        <v>58</v>
      </c>
      <c r="D282" s="5">
        <v>1840</v>
      </c>
      <c r="E282" s="5">
        <v>0</v>
      </c>
      <c r="F282" s="5">
        <v>0</v>
      </c>
      <c r="G282" s="5">
        <v>1840</v>
      </c>
    </row>
    <row r="283" spans="1:7" hidden="1" x14ac:dyDescent="0.25">
      <c r="A283" s="2" t="s">
        <v>348</v>
      </c>
      <c r="B283" s="6">
        <f t="shared" si="4"/>
        <v>1</v>
      </c>
      <c r="C283" s="2" t="s">
        <v>347</v>
      </c>
      <c r="D283" s="5">
        <v>80940472795.929993</v>
      </c>
      <c r="E283" s="5">
        <v>27860103601.689999</v>
      </c>
      <c r="F283" s="5">
        <v>7124846975.6199999</v>
      </c>
      <c r="G283" s="5">
        <v>101675729422</v>
      </c>
    </row>
    <row r="284" spans="1:7" hidden="1" x14ac:dyDescent="0.25">
      <c r="A284" s="2" t="s">
        <v>346</v>
      </c>
      <c r="B284" s="6">
        <f t="shared" si="4"/>
        <v>3</v>
      </c>
      <c r="C284" s="2" t="s">
        <v>345</v>
      </c>
      <c r="D284" s="5">
        <v>80766720447.880005</v>
      </c>
      <c r="E284" s="5">
        <v>27830953517.689999</v>
      </c>
      <c r="F284" s="5">
        <v>7124846975.6199999</v>
      </c>
      <c r="G284" s="5">
        <v>101472826989.95</v>
      </c>
    </row>
    <row r="285" spans="1:7" x14ac:dyDescent="0.25">
      <c r="A285" s="2" t="s">
        <v>344</v>
      </c>
      <c r="B285" s="6">
        <f t="shared" si="4"/>
        <v>6</v>
      </c>
      <c r="C285" s="2" t="s">
        <v>343</v>
      </c>
      <c r="D285" s="5">
        <v>33661973140</v>
      </c>
      <c r="E285" s="5">
        <v>11000430292</v>
      </c>
      <c r="F285" s="5">
        <v>2374998624</v>
      </c>
      <c r="G285" s="5">
        <v>42287404808</v>
      </c>
    </row>
    <row r="286" spans="1:7" hidden="1" x14ac:dyDescent="0.25">
      <c r="A286" s="2" t="s">
        <v>342</v>
      </c>
      <c r="B286" s="6">
        <f t="shared" si="4"/>
        <v>9</v>
      </c>
      <c r="C286" s="2" t="s">
        <v>340</v>
      </c>
      <c r="D286" s="5">
        <v>24585116120</v>
      </c>
      <c r="E286" s="5">
        <v>7485804533</v>
      </c>
      <c r="F286" s="5">
        <v>854999280</v>
      </c>
      <c r="G286" s="5">
        <v>31215921373</v>
      </c>
    </row>
    <row r="287" spans="1:7" hidden="1" x14ac:dyDescent="0.25">
      <c r="A287" s="2" t="s">
        <v>341</v>
      </c>
      <c r="B287" s="6">
        <f t="shared" si="4"/>
        <v>13</v>
      </c>
      <c r="C287" s="2" t="s">
        <v>340</v>
      </c>
      <c r="D287" s="5">
        <v>24585116120</v>
      </c>
      <c r="E287" s="5">
        <v>7485804533</v>
      </c>
      <c r="F287" s="5">
        <v>854999280</v>
      </c>
      <c r="G287" s="5">
        <v>31215921373</v>
      </c>
    </row>
    <row r="288" spans="1:7" hidden="1" x14ac:dyDescent="0.25">
      <c r="A288" s="2" t="s">
        <v>339</v>
      </c>
      <c r="B288" s="6">
        <f t="shared" si="4"/>
        <v>9</v>
      </c>
      <c r="C288" s="2" t="s">
        <v>101</v>
      </c>
      <c r="D288" s="5">
        <v>29002937</v>
      </c>
      <c r="E288" s="5">
        <v>3557161</v>
      </c>
      <c r="F288" s="5">
        <v>0</v>
      </c>
      <c r="G288" s="5">
        <v>32560098</v>
      </c>
    </row>
    <row r="289" spans="1:7" hidden="1" x14ac:dyDescent="0.25">
      <c r="A289" s="2" t="s">
        <v>338</v>
      </c>
      <c r="B289" s="6">
        <f t="shared" si="4"/>
        <v>13</v>
      </c>
      <c r="C289" s="2" t="s">
        <v>101</v>
      </c>
      <c r="D289" s="5">
        <v>29002937</v>
      </c>
      <c r="E289" s="5">
        <v>3557161</v>
      </c>
      <c r="F289" s="5">
        <v>0</v>
      </c>
      <c r="G289" s="5">
        <v>32560098</v>
      </c>
    </row>
    <row r="290" spans="1:7" hidden="1" x14ac:dyDescent="0.25">
      <c r="A290" s="2" t="s">
        <v>337</v>
      </c>
      <c r="B290" s="6">
        <f t="shared" si="4"/>
        <v>9</v>
      </c>
      <c r="C290" s="2" t="s">
        <v>100</v>
      </c>
      <c r="D290" s="5">
        <v>6072022070</v>
      </c>
      <c r="E290" s="5">
        <v>3039998688</v>
      </c>
      <c r="F290" s="5">
        <v>1519999344</v>
      </c>
      <c r="G290" s="5">
        <v>7592021414</v>
      </c>
    </row>
    <row r="291" spans="1:7" hidden="1" x14ac:dyDescent="0.25">
      <c r="A291" s="2" t="s">
        <v>336</v>
      </c>
      <c r="B291" s="6">
        <f t="shared" si="4"/>
        <v>13</v>
      </c>
      <c r="C291" s="2" t="s">
        <v>100</v>
      </c>
      <c r="D291" s="5">
        <v>6072022070</v>
      </c>
      <c r="E291" s="5">
        <v>3039998688</v>
      </c>
      <c r="F291" s="5">
        <v>1519999344</v>
      </c>
      <c r="G291" s="5">
        <v>7592021414</v>
      </c>
    </row>
    <row r="292" spans="1:7" hidden="1" x14ac:dyDescent="0.25">
      <c r="A292" s="2" t="s">
        <v>335</v>
      </c>
      <c r="B292" s="6">
        <f t="shared" si="4"/>
        <v>9</v>
      </c>
      <c r="C292" s="2" t="s">
        <v>99</v>
      </c>
      <c r="D292" s="5">
        <v>681474344</v>
      </c>
      <c r="E292" s="5">
        <v>181742918</v>
      </c>
      <c r="F292" s="5">
        <v>0</v>
      </c>
      <c r="G292" s="5">
        <v>863217262</v>
      </c>
    </row>
    <row r="293" spans="1:7" hidden="1" x14ac:dyDescent="0.25">
      <c r="A293" s="2" t="s">
        <v>334</v>
      </c>
      <c r="B293" s="6">
        <f t="shared" si="4"/>
        <v>13</v>
      </c>
      <c r="C293" s="2" t="s">
        <v>99</v>
      </c>
      <c r="D293" s="5">
        <v>681474344</v>
      </c>
      <c r="E293" s="5">
        <v>181742918</v>
      </c>
      <c r="F293" s="5">
        <v>0</v>
      </c>
      <c r="G293" s="5">
        <v>863217262</v>
      </c>
    </row>
    <row r="294" spans="1:7" hidden="1" x14ac:dyDescent="0.25">
      <c r="A294" s="2" t="s">
        <v>333</v>
      </c>
      <c r="B294" s="6">
        <f t="shared" si="4"/>
        <v>9</v>
      </c>
      <c r="C294" s="2" t="s">
        <v>30</v>
      </c>
      <c r="D294" s="5">
        <v>2294357669</v>
      </c>
      <c r="E294" s="5">
        <v>289326992</v>
      </c>
      <c r="F294" s="5">
        <v>0</v>
      </c>
      <c r="G294" s="5">
        <v>2583684661</v>
      </c>
    </row>
    <row r="295" spans="1:7" hidden="1" x14ac:dyDescent="0.25">
      <c r="A295" s="2" t="s">
        <v>332</v>
      </c>
      <c r="B295" s="6">
        <f t="shared" si="4"/>
        <v>13</v>
      </c>
      <c r="C295" s="2" t="s">
        <v>98</v>
      </c>
      <c r="D295" s="5">
        <v>440806159</v>
      </c>
      <c r="E295" s="5">
        <v>110201542</v>
      </c>
      <c r="F295" s="5">
        <v>0</v>
      </c>
      <c r="G295" s="5">
        <v>551007701</v>
      </c>
    </row>
    <row r="296" spans="1:7" hidden="1" x14ac:dyDescent="0.25">
      <c r="A296" s="2" t="s">
        <v>331</v>
      </c>
      <c r="B296" s="6">
        <f t="shared" si="4"/>
        <v>13</v>
      </c>
      <c r="C296" s="2" t="s">
        <v>97</v>
      </c>
      <c r="D296" s="5">
        <v>957374106</v>
      </c>
      <c r="E296" s="5">
        <v>139888028</v>
      </c>
      <c r="F296" s="5">
        <v>0</v>
      </c>
      <c r="G296" s="5">
        <v>1097262134</v>
      </c>
    </row>
    <row r="297" spans="1:7" hidden="1" x14ac:dyDescent="0.25">
      <c r="A297" s="2" t="s">
        <v>330</v>
      </c>
      <c r="B297" s="6">
        <f t="shared" si="4"/>
        <v>13</v>
      </c>
      <c r="C297" s="2" t="s">
        <v>96</v>
      </c>
      <c r="D297" s="5">
        <v>896177404</v>
      </c>
      <c r="E297" s="5">
        <v>39237422</v>
      </c>
      <c r="F297" s="5">
        <v>0</v>
      </c>
      <c r="G297" s="5">
        <v>935414826</v>
      </c>
    </row>
    <row r="298" spans="1:7" x14ac:dyDescent="0.25">
      <c r="A298" s="2" t="s">
        <v>329</v>
      </c>
      <c r="B298" s="6">
        <f t="shared" si="4"/>
        <v>6</v>
      </c>
      <c r="C298" s="2" t="s">
        <v>328</v>
      </c>
      <c r="D298" s="5">
        <v>10740858525</v>
      </c>
      <c r="E298" s="5">
        <v>4174688338</v>
      </c>
      <c r="F298" s="5">
        <v>1439131492</v>
      </c>
      <c r="G298" s="5">
        <v>13476415371</v>
      </c>
    </row>
    <row r="299" spans="1:7" hidden="1" x14ac:dyDescent="0.25">
      <c r="A299" s="2" t="s">
        <v>327</v>
      </c>
      <c r="B299" s="6">
        <f t="shared" si="4"/>
        <v>9</v>
      </c>
      <c r="C299" s="2" t="s">
        <v>31</v>
      </c>
      <c r="D299" s="5">
        <v>1506957100</v>
      </c>
      <c r="E299" s="5">
        <v>397483400</v>
      </c>
      <c r="F299" s="5">
        <v>0</v>
      </c>
      <c r="G299" s="5">
        <v>1904440500</v>
      </c>
    </row>
    <row r="300" spans="1:7" hidden="1" x14ac:dyDescent="0.25">
      <c r="A300" s="2" t="s">
        <v>326</v>
      </c>
      <c r="B300" s="6">
        <f t="shared" si="4"/>
        <v>13</v>
      </c>
      <c r="C300" s="2" t="s">
        <v>31</v>
      </c>
      <c r="D300" s="5">
        <v>1506957100</v>
      </c>
      <c r="E300" s="5">
        <v>397483400</v>
      </c>
      <c r="F300" s="5">
        <v>0</v>
      </c>
      <c r="G300" s="5">
        <v>1904440500</v>
      </c>
    </row>
    <row r="301" spans="1:7" hidden="1" x14ac:dyDescent="0.25">
      <c r="A301" s="2" t="s">
        <v>325</v>
      </c>
      <c r="B301" s="6">
        <f t="shared" si="4"/>
        <v>9</v>
      </c>
      <c r="C301" s="2" t="s">
        <v>94</v>
      </c>
      <c r="D301" s="5">
        <v>2888113789</v>
      </c>
      <c r="E301" s="5">
        <v>732756449</v>
      </c>
      <c r="F301" s="5">
        <v>633600</v>
      </c>
      <c r="G301" s="5">
        <v>3620236638</v>
      </c>
    </row>
    <row r="302" spans="1:7" hidden="1" x14ac:dyDescent="0.25">
      <c r="A302" s="2" t="s">
        <v>324</v>
      </c>
      <c r="B302" s="6">
        <f t="shared" si="4"/>
        <v>13</v>
      </c>
      <c r="C302" s="2" t="s">
        <v>94</v>
      </c>
      <c r="D302" s="5">
        <v>2888113789</v>
      </c>
      <c r="E302" s="5">
        <v>732756449</v>
      </c>
      <c r="F302" s="5">
        <v>633600</v>
      </c>
      <c r="G302" s="5">
        <v>3620236638</v>
      </c>
    </row>
    <row r="303" spans="1:7" hidden="1" x14ac:dyDescent="0.25">
      <c r="A303" s="2" t="s">
        <v>323</v>
      </c>
      <c r="B303" s="6">
        <f t="shared" si="4"/>
        <v>9</v>
      </c>
      <c r="C303" s="2" t="s">
        <v>93</v>
      </c>
      <c r="D303" s="5">
        <v>788011400</v>
      </c>
      <c r="E303" s="5">
        <v>204064400</v>
      </c>
      <c r="F303" s="5">
        <v>2099100</v>
      </c>
      <c r="G303" s="5">
        <v>989976700</v>
      </c>
    </row>
    <row r="304" spans="1:7" hidden="1" x14ac:dyDescent="0.25">
      <c r="A304" s="2" t="s">
        <v>322</v>
      </c>
      <c r="B304" s="6">
        <f t="shared" si="4"/>
        <v>13</v>
      </c>
      <c r="C304" s="2" t="s">
        <v>93</v>
      </c>
      <c r="D304" s="5">
        <v>788011400</v>
      </c>
      <c r="E304" s="5">
        <v>204064400</v>
      </c>
      <c r="F304" s="5">
        <v>2099100</v>
      </c>
      <c r="G304" s="5">
        <v>989976700</v>
      </c>
    </row>
    <row r="305" spans="1:7" ht="30" hidden="1" x14ac:dyDescent="0.25">
      <c r="A305" s="2" t="s">
        <v>321</v>
      </c>
      <c r="B305" s="6">
        <f t="shared" si="4"/>
        <v>9</v>
      </c>
      <c r="C305" s="2" t="s">
        <v>92</v>
      </c>
      <c r="D305" s="5">
        <v>2082509980</v>
      </c>
      <c r="E305" s="5">
        <v>1435504392</v>
      </c>
      <c r="F305" s="5">
        <v>0</v>
      </c>
      <c r="G305" s="5">
        <v>3518014372</v>
      </c>
    </row>
    <row r="306" spans="1:7" ht="30" hidden="1" x14ac:dyDescent="0.25">
      <c r="A306" s="2" t="s">
        <v>320</v>
      </c>
      <c r="B306" s="6">
        <f t="shared" si="4"/>
        <v>13</v>
      </c>
      <c r="C306" s="2" t="s">
        <v>92</v>
      </c>
      <c r="D306" s="5">
        <v>2082509980</v>
      </c>
      <c r="E306" s="5">
        <v>1435504392</v>
      </c>
      <c r="F306" s="5">
        <v>0</v>
      </c>
      <c r="G306" s="5">
        <v>3518014372</v>
      </c>
    </row>
    <row r="307" spans="1:7" ht="30" hidden="1" x14ac:dyDescent="0.25">
      <c r="A307" s="2" t="s">
        <v>319</v>
      </c>
      <c r="B307" s="6">
        <f t="shared" si="4"/>
        <v>9</v>
      </c>
      <c r="C307" s="2" t="s">
        <v>91</v>
      </c>
      <c r="D307" s="5">
        <v>3475266256</v>
      </c>
      <c r="E307" s="5">
        <v>1404879697</v>
      </c>
      <c r="F307" s="5">
        <v>1436398792</v>
      </c>
      <c r="G307" s="5">
        <v>3443747161</v>
      </c>
    </row>
    <row r="308" spans="1:7" ht="30" hidden="1" x14ac:dyDescent="0.25">
      <c r="A308" s="2" t="s">
        <v>318</v>
      </c>
      <c r="B308" s="6">
        <f t="shared" si="4"/>
        <v>13</v>
      </c>
      <c r="C308" s="2" t="s">
        <v>91</v>
      </c>
      <c r="D308" s="5">
        <v>3475266256</v>
      </c>
      <c r="E308" s="5">
        <v>1404879697</v>
      </c>
      <c r="F308" s="5">
        <v>1436398792</v>
      </c>
      <c r="G308" s="5">
        <v>3443747161</v>
      </c>
    </row>
    <row r="309" spans="1:7" x14ac:dyDescent="0.25">
      <c r="A309" s="2" t="s">
        <v>317</v>
      </c>
      <c r="B309" s="6">
        <f t="shared" si="4"/>
        <v>6</v>
      </c>
      <c r="C309" s="2" t="s">
        <v>316</v>
      </c>
      <c r="D309" s="5">
        <v>1884624200</v>
      </c>
      <c r="E309" s="5">
        <v>497063700</v>
      </c>
      <c r="F309" s="5">
        <v>0</v>
      </c>
      <c r="G309" s="5">
        <v>2381687900</v>
      </c>
    </row>
    <row r="310" spans="1:7" hidden="1" x14ac:dyDescent="0.25">
      <c r="A310" s="2" t="s">
        <v>315</v>
      </c>
      <c r="B310" s="6">
        <f t="shared" si="4"/>
        <v>9</v>
      </c>
      <c r="C310" s="2" t="s">
        <v>44</v>
      </c>
      <c r="D310" s="5">
        <v>1130353200</v>
      </c>
      <c r="E310" s="5">
        <v>298161900</v>
      </c>
      <c r="F310" s="5">
        <v>0</v>
      </c>
      <c r="G310" s="5">
        <v>1428515100</v>
      </c>
    </row>
    <row r="311" spans="1:7" hidden="1" x14ac:dyDescent="0.25">
      <c r="A311" s="2" t="s">
        <v>314</v>
      </c>
      <c r="B311" s="6">
        <f t="shared" si="4"/>
        <v>13</v>
      </c>
      <c r="C311" s="2" t="s">
        <v>44</v>
      </c>
      <c r="D311" s="5">
        <v>1130353200</v>
      </c>
      <c r="E311" s="5">
        <v>298161900</v>
      </c>
      <c r="F311" s="5">
        <v>0</v>
      </c>
      <c r="G311" s="5">
        <v>1428515100</v>
      </c>
    </row>
    <row r="312" spans="1:7" hidden="1" x14ac:dyDescent="0.25">
      <c r="A312" s="2" t="s">
        <v>313</v>
      </c>
      <c r="B312" s="6">
        <f t="shared" si="4"/>
        <v>9</v>
      </c>
      <c r="C312" s="2" t="s">
        <v>43</v>
      </c>
      <c r="D312" s="5">
        <v>188645600</v>
      </c>
      <c r="E312" s="5">
        <v>49738500</v>
      </c>
      <c r="F312" s="5">
        <v>0</v>
      </c>
      <c r="G312" s="5">
        <v>238384100</v>
      </c>
    </row>
    <row r="313" spans="1:7" hidden="1" x14ac:dyDescent="0.25">
      <c r="A313" s="2" t="s">
        <v>312</v>
      </c>
      <c r="B313" s="6">
        <f t="shared" si="4"/>
        <v>13</v>
      </c>
      <c r="C313" s="2" t="s">
        <v>43</v>
      </c>
      <c r="D313" s="5">
        <v>188645600</v>
      </c>
      <c r="E313" s="5">
        <v>49738500</v>
      </c>
      <c r="F313" s="5">
        <v>0</v>
      </c>
      <c r="G313" s="5">
        <v>238384100</v>
      </c>
    </row>
    <row r="314" spans="1:7" hidden="1" x14ac:dyDescent="0.25">
      <c r="A314" s="2" t="s">
        <v>311</v>
      </c>
      <c r="B314" s="6">
        <f t="shared" si="4"/>
        <v>9</v>
      </c>
      <c r="C314" s="2" t="s">
        <v>45</v>
      </c>
      <c r="D314" s="5">
        <v>188645600</v>
      </c>
      <c r="E314" s="5">
        <v>49738500</v>
      </c>
      <c r="F314" s="5">
        <v>0</v>
      </c>
      <c r="G314" s="5">
        <v>238384100</v>
      </c>
    </row>
    <row r="315" spans="1:7" hidden="1" x14ac:dyDescent="0.25">
      <c r="A315" s="2" t="s">
        <v>310</v>
      </c>
      <c r="B315" s="6">
        <f t="shared" si="4"/>
        <v>13</v>
      </c>
      <c r="C315" s="2" t="s">
        <v>45</v>
      </c>
      <c r="D315" s="5">
        <v>188645600</v>
      </c>
      <c r="E315" s="5">
        <v>49738500</v>
      </c>
      <c r="F315" s="5">
        <v>0</v>
      </c>
      <c r="G315" s="5">
        <v>238384100</v>
      </c>
    </row>
    <row r="316" spans="1:7" ht="30" hidden="1" x14ac:dyDescent="0.25">
      <c r="A316" s="2" t="s">
        <v>309</v>
      </c>
      <c r="B316" s="6">
        <f t="shared" si="4"/>
        <v>9</v>
      </c>
      <c r="C316" s="2" t="s">
        <v>46</v>
      </c>
      <c r="D316" s="5">
        <v>376979800</v>
      </c>
      <c r="E316" s="5">
        <v>99424800</v>
      </c>
      <c r="F316" s="5">
        <v>0</v>
      </c>
      <c r="G316" s="5">
        <v>476404600</v>
      </c>
    </row>
    <row r="317" spans="1:7" ht="30" hidden="1" x14ac:dyDescent="0.25">
      <c r="A317" s="2" t="s">
        <v>308</v>
      </c>
      <c r="B317" s="6">
        <f t="shared" si="4"/>
        <v>13</v>
      </c>
      <c r="C317" s="2" t="s">
        <v>46</v>
      </c>
      <c r="D317" s="5">
        <v>376979800</v>
      </c>
      <c r="E317" s="5">
        <v>99424800</v>
      </c>
      <c r="F317" s="5">
        <v>0</v>
      </c>
      <c r="G317" s="5">
        <v>476404600</v>
      </c>
    </row>
    <row r="318" spans="1:7" x14ac:dyDescent="0.25">
      <c r="A318" s="2" t="s">
        <v>307</v>
      </c>
      <c r="B318" s="6">
        <f t="shared" si="4"/>
        <v>6</v>
      </c>
      <c r="C318" s="2" t="s">
        <v>306</v>
      </c>
      <c r="D318" s="5">
        <v>18231353437</v>
      </c>
      <c r="E318" s="5">
        <v>5290681122</v>
      </c>
      <c r="F318" s="5">
        <v>1161110916</v>
      </c>
      <c r="G318" s="5">
        <v>22360923643</v>
      </c>
    </row>
    <row r="319" spans="1:7" hidden="1" x14ac:dyDescent="0.25">
      <c r="A319" s="2" t="s">
        <v>305</v>
      </c>
      <c r="B319" s="6">
        <f t="shared" si="4"/>
        <v>9</v>
      </c>
      <c r="C319" s="2" t="s">
        <v>40</v>
      </c>
      <c r="D319" s="5">
        <v>1632157709</v>
      </c>
      <c r="E319" s="5">
        <v>581698862</v>
      </c>
      <c r="F319" s="5">
        <v>0</v>
      </c>
      <c r="G319" s="5">
        <v>2213856571</v>
      </c>
    </row>
    <row r="320" spans="1:7" hidden="1" x14ac:dyDescent="0.25">
      <c r="A320" s="2" t="s">
        <v>304</v>
      </c>
      <c r="B320" s="6">
        <f t="shared" si="4"/>
        <v>13</v>
      </c>
      <c r="C320" s="2" t="s">
        <v>40</v>
      </c>
      <c r="D320" s="5">
        <v>1632157709</v>
      </c>
      <c r="E320" s="5">
        <v>581698862</v>
      </c>
      <c r="F320" s="5">
        <v>0</v>
      </c>
      <c r="G320" s="5">
        <v>2213856571</v>
      </c>
    </row>
    <row r="321" spans="1:7" hidden="1" x14ac:dyDescent="0.25">
      <c r="A321" s="2" t="s">
        <v>303</v>
      </c>
      <c r="B321" s="6">
        <f t="shared" si="4"/>
        <v>9</v>
      </c>
      <c r="C321" s="2" t="s">
        <v>301</v>
      </c>
      <c r="D321" s="5">
        <v>3072414338</v>
      </c>
      <c r="E321" s="5">
        <v>698294590</v>
      </c>
      <c r="F321" s="5">
        <v>0</v>
      </c>
      <c r="G321" s="5">
        <v>3770708928</v>
      </c>
    </row>
    <row r="322" spans="1:7" hidden="1" x14ac:dyDescent="0.25">
      <c r="A322" s="2" t="s">
        <v>302</v>
      </c>
      <c r="B322" s="6">
        <f t="shared" si="4"/>
        <v>13</v>
      </c>
      <c r="C322" s="2" t="s">
        <v>301</v>
      </c>
      <c r="D322" s="5">
        <v>3072414338</v>
      </c>
      <c r="E322" s="5">
        <v>698294590</v>
      </c>
      <c r="F322" s="5">
        <v>0</v>
      </c>
      <c r="G322" s="5">
        <v>3770708928</v>
      </c>
    </row>
    <row r="323" spans="1:7" hidden="1" x14ac:dyDescent="0.25">
      <c r="A323" s="2" t="s">
        <v>300</v>
      </c>
      <c r="B323" s="6">
        <f t="shared" si="4"/>
        <v>9</v>
      </c>
      <c r="C323" s="2" t="s">
        <v>39</v>
      </c>
      <c r="D323" s="5">
        <v>1174867784</v>
      </c>
      <c r="E323" s="5">
        <v>271044782</v>
      </c>
      <c r="F323" s="5">
        <v>0</v>
      </c>
      <c r="G323" s="5">
        <v>1445912566</v>
      </c>
    </row>
    <row r="324" spans="1:7" hidden="1" x14ac:dyDescent="0.25">
      <c r="A324" s="2" t="s">
        <v>299</v>
      </c>
      <c r="B324" s="6">
        <f t="shared" si="4"/>
        <v>13</v>
      </c>
      <c r="C324" s="2" t="s">
        <v>39</v>
      </c>
      <c r="D324" s="5">
        <v>1174867784</v>
      </c>
      <c r="E324" s="5">
        <v>271044782</v>
      </c>
      <c r="F324" s="5">
        <v>0</v>
      </c>
      <c r="G324" s="5">
        <v>1445912566</v>
      </c>
    </row>
    <row r="325" spans="1:7" hidden="1" x14ac:dyDescent="0.25">
      <c r="A325" s="2" t="s">
        <v>298</v>
      </c>
      <c r="B325" s="6">
        <f t="shared" si="4"/>
        <v>9</v>
      </c>
      <c r="C325" s="2" t="s">
        <v>37</v>
      </c>
      <c r="D325" s="5">
        <v>3171808436</v>
      </c>
      <c r="E325" s="5">
        <v>811532740</v>
      </c>
      <c r="F325" s="5">
        <v>0</v>
      </c>
      <c r="G325" s="5">
        <v>3983341176</v>
      </c>
    </row>
    <row r="326" spans="1:7" hidden="1" x14ac:dyDescent="0.25">
      <c r="A326" s="2" t="s">
        <v>297</v>
      </c>
      <c r="B326" s="6">
        <f t="shared" si="4"/>
        <v>13</v>
      </c>
      <c r="C326" s="2" t="s">
        <v>37</v>
      </c>
      <c r="D326" s="5">
        <v>3171808436</v>
      </c>
      <c r="E326" s="5">
        <v>811532740</v>
      </c>
      <c r="F326" s="5">
        <v>0</v>
      </c>
      <c r="G326" s="5">
        <v>3983341176</v>
      </c>
    </row>
    <row r="327" spans="1:7" hidden="1" x14ac:dyDescent="0.25">
      <c r="A327" s="2" t="s">
        <v>296</v>
      </c>
      <c r="B327" s="6">
        <f t="shared" si="4"/>
        <v>9</v>
      </c>
      <c r="C327" s="2" t="s">
        <v>38</v>
      </c>
      <c r="D327" s="5">
        <v>3851532854</v>
      </c>
      <c r="E327" s="5">
        <v>404907099</v>
      </c>
      <c r="F327" s="5">
        <v>0</v>
      </c>
      <c r="G327" s="5">
        <v>4256439953</v>
      </c>
    </row>
    <row r="328" spans="1:7" hidden="1" x14ac:dyDescent="0.25">
      <c r="A328" s="2" t="s">
        <v>295</v>
      </c>
      <c r="B328" s="6">
        <f t="shared" si="4"/>
        <v>13</v>
      </c>
      <c r="C328" s="2" t="s">
        <v>38</v>
      </c>
      <c r="D328" s="5">
        <v>3851532854</v>
      </c>
      <c r="E328" s="5">
        <v>404907099</v>
      </c>
      <c r="F328" s="5">
        <v>0</v>
      </c>
      <c r="G328" s="5">
        <v>4256439953</v>
      </c>
    </row>
    <row r="329" spans="1:7" hidden="1" x14ac:dyDescent="0.25">
      <c r="A329" s="2" t="s">
        <v>294</v>
      </c>
      <c r="B329" s="6">
        <f t="shared" si="4"/>
        <v>9</v>
      </c>
      <c r="C329" s="2" t="s">
        <v>36</v>
      </c>
      <c r="D329" s="5">
        <v>150897098</v>
      </c>
      <c r="E329" s="5">
        <v>31414210</v>
      </c>
      <c r="F329" s="5">
        <v>0</v>
      </c>
      <c r="G329" s="5">
        <v>182311308</v>
      </c>
    </row>
    <row r="330" spans="1:7" hidden="1" x14ac:dyDescent="0.25">
      <c r="A330" s="2" t="s">
        <v>293</v>
      </c>
      <c r="B330" s="6">
        <f t="shared" ref="B330:B393" si="5">LEN(A330)</f>
        <v>13</v>
      </c>
      <c r="C330" s="2" t="s">
        <v>36</v>
      </c>
      <c r="D330" s="5">
        <v>150897098</v>
      </c>
      <c r="E330" s="5">
        <v>31414210</v>
      </c>
      <c r="F330" s="5">
        <v>0</v>
      </c>
      <c r="G330" s="5">
        <v>182311308</v>
      </c>
    </row>
    <row r="331" spans="1:7" hidden="1" x14ac:dyDescent="0.25">
      <c r="A331" s="2" t="s">
        <v>292</v>
      </c>
      <c r="B331" s="6">
        <f t="shared" si="5"/>
        <v>9</v>
      </c>
      <c r="C331" s="2" t="s">
        <v>35</v>
      </c>
      <c r="D331" s="5">
        <v>5177675218</v>
      </c>
      <c r="E331" s="5">
        <v>2491788839</v>
      </c>
      <c r="F331" s="5">
        <v>1161110916</v>
      </c>
      <c r="G331" s="5">
        <v>6508353141</v>
      </c>
    </row>
    <row r="332" spans="1:7" hidden="1" x14ac:dyDescent="0.25">
      <c r="A332" s="2" t="s">
        <v>291</v>
      </c>
      <c r="B332" s="6">
        <f t="shared" si="5"/>
        <v>13</v>
      </c>
      <c r="C332" s="2" t="s">
        <v>35</v>
      </c>
      <c r="D332" s="5">
        <v>84376230</v>
      </c>
      <c r="E332" s="5">
        <v>42188112</v>
      </c>
      <c r="F332" s="5">
        <v>0</v>
      </c>
      <c r="G332" s="5">
        <v>126564342</v>
      </c>
    </row>
    <row r="333" spans="1:7" hidden="1" x14ac:dyDescent="0.25">
      <c r="A333" s="2" t="s">
        <v>290</v>
      </c>
      <c r="B333" s="6">
        <f t="shared" si="5"/>
        <v>13</v>
      </c>
      <c r="C333" s="2" t="s">
        <v>90</v>
      </c>
      <c r="D333" s="5">
        <v>171614126</v>
      </c>
      <c r="E333" s="5">
        <v>42903532</v>
      </c>
      <c r="F333" s="5">
        <v>0</v>
      </c>
      <c r="G333" s="5">
        <v>214517658</v>
      </c>
    </row>
    <row r="334" spans="1:7" hidden="1" x14ac:dyDescent="0.25">
      <c r="A334" s="2" t="s">
        <v>289</v>
      </c>
      <c r="B334" s="6">
        <f t="shared" si="5"/>
        <v>13</v>
      </c>
      <c r="C334" s="2" t="s">
        <v>89</v>
      </c>
      <c r="D334" s="5">
        <v>4638351415</v>
      </c>
      <c r="E334" s="5">
        <v>2322221832</v>
      </c>
      <c r="F334" s="5">
        <v>1161110916</v>
      </c>
      <c r="G334" s="5">
        <v>5799462331</v>
      </c>
    </row>
    <row r="335" spans="1:7" hidden="1" x14ac:dyDescent="0.25">
      <c r="A335" s="2" t="s">
        <v>288</v>
      </c>
      <c r="B335" s="6">
        <f t="shared" si="5"/>
        <v>13</v>
      </c>
      <c r="C335" s="2" t="s">
        <v>88</v>
      </c>
      <c r="D335" s="5">
        <v>283333447</v>
      </c>
      <c r="E335" s="5">
        <v>84475363</v>
      </c>
      <c r="F335" s="5">
        <v>0</v>
      </c>
      <c r="G335" s="5">
        <v>367808810</v>
      </c>
    </row>
    <row r="336" spans="1:7" x14ac:dyDescent="0.25">
      <c r="A336" s="2" t="s">
        <v>780</v>
      </c>
      <c r="B336" s="6">
        <f t="shared" si="5"/>
        <v>6</v>
      </c>
      <c r="C336" s="2" t="s">
        <v>779</v>
      </c>
      <c r="D336" s="5">
        <v>273660997</v>
      </c>
      <c r="E336" s="5">
        <v>344849606</v>
      </c>
      <c r="F336" s="5">
        <v>1624457</v>
      </c>
      <c r="G336" s="5">
        <v>616886146</v>
      </c>
    </row>
    <row r="337" spans="1:7" hidden="1" x14ac:dyDescent="0.25">
      <c r="A337" s="2" t="s">
        <v>778</v>
      </c>
      <c r="B337" s="6">
        <f t="shared" si="5"/>
        <v>9</v>
      </c>
      <c r="C337" s="2" t="s">
        <v>776</v>
      </c>
      <c r="D337" s="5">
        <v>272036540</v>
      </c>
      <c r="E337" s="5">
        <v>344849606</v>
      </c>
      <c r="F337" s="5">
        <v>0</v>
      </c>
      <c r="G337" s="5">
        <v>616886146</v>
      </c>
    </row>
    <row r="338" spans="1:7" hidden="1" x14ac:dyDescent="0.25">
      <c r="A338" s="2" t="s">
        <v>777</v>
      </c>
      <c r="B338" s="6">
        <f t="shared" si="5"/>
        <v>13</v>
      </c>
      <c r="C338" s="2" t="s">
        <v>776</v>
      </c>
      <c r="D338" s="5">
        <v>272036540</v>
      </c>
      <c r="E338" s="5">
        <v>344849606</v>
      </c>
      <c r="F338" s="5">
        <v>0</v>
      </c>
      <c r="G338" s="5">
        <v>616886146</v>
      </c>
    </row>
    <row r="339" spans="1:7" hidden="1" x14ac:dyDescent="0.25">
      <c r="A339" s="2" t="s">
        <v>775</v>
      </c>
      <c r="B339" s="6">
        <f t="shared" si="5"/>
        <v>9</v>
      </c>
      <c r="C339" s="2" t="s">
        <v>773</v>
      </c>
      <c r="D339" s="5">
        <v>1624457</v>
      </c>
      <c r="E339" s="5">
        <v>0</v>
      </c>
      <c r="F339" s="5">
        <v>1624457</v>
      </c>
      <c r="G339" s="5">
        <v>0</v>
      </c>
    </row>
    <row r="340" spans="1:7" hidden="1" x14ac:dyDescent="0.25">
      <c r="A340" s="2" t="s">
        <v>774</v>
      </c>
      <c r="B340" s="6">
        <f t="shared" si="5"/>
        <v>13</v>
      </c>
      <c r="C340" s="2" t="s">
        <v>773</v>
      </c>
      <c r="D340" s="5">
        <v>1624457</v>
      </c>
      <c r="E340" s="5">
        <v>0</v>
      </c>
      <c r="F340" s="5">
        <v>1624457</v>
      </c>
      <c r="G340" s="5">
        <v>0</v>
      </c>
    </row>
    <row r="341" spans="1:7" x14ac:dyDescent="0.25">
      <c r="A341" s="2" t="s">
        <v>287</v>
      </c>
      <c r="B341" s="6">
        <f t="shared" si="5"/>
        <v>6</v>
      </c>
      <c r="C341" s="2" t="s">
        <v>286</v>
      </c>
      <c r="D341" s="5">
        <v>15663743248.879999</v>
      </c>
      <c r="E341" s="5">
        <v>6521615304.6000004</v>
      </c>
      <c r="F341" s="5">
        <v>2146198374</v>
      </c>
      <c r="G341" s="5">
        <v>20039160179.48</v>
      </c>
    </row>
    <row r="342" spans="1:7" hidden="1" x14ac:dyDescent="0.25">
      <c r="A342" s="2" t="s">
        <v>772</v>
      </c>
      <c r="B342" s="6">
        <f t="shared" si="5"/>
        <v>9</v>
      </c>
      <c r="C342" s="2" t="s">
        <v>770</v>
      </c>
      <c r="D342" s="5">
        <v>13985502</v>
      </c>
      <c r="E342" s="5">
        <v>0</v>
      </c>
      <c r="F342" s="5">
        <v>0</v>
      </c>
      <c r="G342" s="5">
        <v>13985502</v>
      </c>
    </row>
    <row r="343" spans="1:7" hidden="1" x14ac:dyDescent="0.25">
      <c r="A343" s="2" t="s">
        <v>771</v>
      </c>
      <c r="B343" s="6">
        <f t="shared" si="5"/>
        <v>13</v>
      </c>
      <c r="C343" s="2" t="s">
        <v>770</v>
      </c>
      <c r="D343" s="5">
        <v>13985502</v>
      </c>
      <c r="E343" s="5">
        <v>0</v>
      </c>
      <c r="F343" s="5">
        <v>0</v>
      </c>
      <c r="G343" s="5">
        <v>13985502</v>
      </c>
    </row>
    <row r="344" spans="1:7" hidden="1" x14ac:dyDescent="0.25">
      <c r="A344" s="2" t="s">
        <v>285</v>
      </c>
      <c r="B344" s="6">
        <f t="shared" si="5"/>
        <v>9</v>
      </c>
      <c r="C344" s="2" t="s">
        <v>87</v>
      </c>
      <c r="D344" s="5">
        <v>233600000</v>
      </c>
      <c r="E344" s="5">
        <v>0</v>
      </c>
      <c r="F344" s="5">
        <v>0</v>
      </c>
      <c r="G344" s="5">
        <v>233600000</v>
      </c>
    </row>
    <row r="345" spans="1:7" hidden="1" x14ac:dyDescent="0.25">
      <c r="A345" s="2" t="s">
        <v>284</v>
      </c>
      <c r="B345" s="6">
        <f t="shared" si="5"/>
        <v>13</v>
      </c>
      <c r="C345" s="2" t="s">
        <v>87</v>
      </c>
      <c r="D345" s="5">
        <v>233600000</v>
      </c>
      <c r="E345" s="5">
        <v>0</v>
      </c>
      <c r="F345" s="5">
        <v>0</v>
      </c>
      <c r="G345" s="5">
        <v>233600000</v>
      </c>
    </row>
    <row r="346" spans="1:7" hidden="1" x14ac:dyDescent="0.25">
      <c r="A346" s="2" t="s">
        <v>283</v>
      </c>
      <c r="B346" s="6">
        <f t="shared" si="5"/>
        <v>9</v>
      </c>
      <c r="C346" s="2" t="s">
        <v>86</v>
      </c>
      <c r="D346" s="5">
        <v>26699162.899999999</v>
      </c>
      <c r="E346" s="5">
        <v>0</v>
      </c>
      <c r="F346" s="5">
        <v>0</v>
      </c>
      <c r="G346" s="5">
        <v>26699162.899999999</v>
      </c>
    </row>
    <row r="347" spans="1:7" hidden="1" x14ac:dyDescent="0.25">
      <c r="A347" s="2" t="s">
        <v>282</v>
      </c>
      <c r="B347" s="6">
        <f t="shared" si="5"/>
        <v>13</v>
      </c>
      <c r="C347" s="2" t="s">
        <v>86</v>
      </c>
      <c r="D347" s="5">
        <v>26699162.899999999</v>
      </c>
      <c r="E347" s="5">
        <v>0</v>
      </c>
      <c r="F347" s="5">
        <v>0</v>
      </c>
      <c r="G347" s="5">
        <v>26699162.899999999</v>
      </c>
    </row>
    <row r="348" spans="1:7" hidden="1" x14ac:dyDescent="0.25">
      <c r="A348" s="2" t="s">
        <v>281</v>
      </c>
      <c r="B348" s="6">
        <f t="shared" si="5"/>
        <v>9</v>
      </c>
      <c r="C348" s="2" t="s">
        <v>85</v>
      </c>
      <c r="D348" s="5">
        <v>738976160.36000001</v>
      </c>
      <c r="E348" s="5">
        <v>302029373.63999999</v>
      </c>
      <c r="F348" s="5">
        <v>0</v>
      </c>
      <c r="G348" s="5">
        <v>1041005534</v>
      </c>
    </row>
    <row r="349" spans="1:7" hidden="1" x14ac:dyDescent="0.25">
      <c r="A349" s="2" t="s">
        <v>280</v>
      </c>
      <c r="B349" s="6">
        <f t="shared" si="5"/>
        <v>13</v>
      </c>
      <c r="C349" s="2" t="s">
        <v>85</v>
      </c>
      <c r="D349" s="5">
        <v>738976160.36000001</v>
      </c>
      <c r="E349" s="5">
        <v>302029373.63999999</v>
      </c>
      <c r="F349" s="5">
        <v>0</v>
      </c>
      <c r="G349" s="5">
        <v>1041005534</v>
      </c>
    </row>
    <row r="350" spans="1:7" hidden="1" x14ac:dyDescent="0.25">
      <c r="A350" s="2" t="s">
        <v>769</v>
      </c>
      <c r="B350" s="6">
        <f t="shared" si="5"/>
        <v>9</v>
      </c>
      <c r="C350" s="2" t="s">
        <v>767</v>
      </c>
      <c r="D350" s="5">
        <v>999859727</v>
      </c>
      <c r="E350" s="5">
        <v>0</v>
      </c>
      <c r="F350" s="5">
        <v>0</v>
      </c>
      <c r="G350" s="5">
        <v>999859727</v>
      </c>
    </row>
    <row r="351" spans="1:7" hidden="1" x14ac:dyDescent="0.25">
      <c r="A351" s="2" t="s">
        <v>768</v>
      </c>
      <c r="B351" s="6">
        <f t="shared" si="5"/>
        <v>13</v>
      </c>
      <c r="C351" s="2" t="s">
        <v>767</v>
      </c>
      <c r="D351" s="5">
        <v>999859727</v>
      </c>
      <c r="E351" s="5">
        <v>0</v>
      </c>
      <c r="F351" s="5">
        <v>0</v>
      </c>
      <c r="G351" s="5">
        <v>999859727</v>
      </c>
    </row>
    <row r="352" spans="1:7" hidden="1" x14ac:dyDescent="0.25">
      <c r="A352" s="2" t="s">
        <v>279</v>
      </c>
      <c r="B352" s="6">
        <f t="shared" si="5"/>
        <v>9</v>
      </c>
      <c r="C352" s="2" t="s">
        <v>84</v>
      </c>
      <c r="D352" s="5">
        <v>845574732.54999995</v>
      </c>
      <c r="E352" s="5">
        <v>1901530435.1500001</v>
      </c>
      <c r="F352" s="5">
        <v>1482758098</v>
      </c>
      <c r="G352" s="5">
        <v>1264347069.7</v>
      </c>
    </row>
    <row r="353" spans="1:7" hidden="1" x14ac:dyDescent="0.25">
      <c r="A353" s="2" t="s">
        <v>278</v>
      </c>
      <c r="B353" s="6">
        <f t="shared" si="5"/>
        <v>13</v>
      </c>
      <c r="C353" s="2" t="s">
        <v>84</v>
      </c>
      <c r="D353" s="5">
        <v>845574732.54999995</v>
      </c>
      <c r="E353" s="5">
        <v>1901530435.1500001</v>
      </c>
      <c r="F353" s="5">
        <v>1482758098</v>
      </c>
      <c r="G353" s="5">
        <v>1264347069.7</v>
      </c>
    </row>
    <row r="354" spans="1:7" hidden="1" x14ac:dyDescent="0.25">
      <c r="A354" s="2" t="s">
        <v>277</v>
      </c>
      <c r="B354" s="6">
        <f t="shared" si="5"/>
        <v>9</v>
      </c>
      <c r="C354" s="2" t="s">
        <v>83</v>
      </c>
      <c r="D354" s="5">
        <v>946430015.11000001</v>
      </c>
      <c r="E354" s="5">
        <v>110107450.11</v>
      </c>
      <c r="F354" s="5">
        <v>0</v>
      </c>
      <c r="G354" s="5">
        <v>1056537465.22</v>
      </c>
    </row>
    <row r="355" spans="1:7" hidden="1" x14ac:dyDescent="0.25">
      <c r="A355" s="2" t="s">
        <v>276</v>
      </c>
      <c r="B355" s="6">
        <f t="shared" si="5"/>
        <v>13</v>
      </c>
      <c r="C355" s="2" t="s">
        <v>83</v>
      </c>
      <c r="D355" s="5">
        <v>946430015.11000001</v>
      </c>
      <c r="E355" s="5">
        <v>110107450.11</v>
      </c>
      <c r="F355" s="5">
        <v>0</v>
      </c>
      <c r="G355" s="5">
        <v>1056537465.22</v>
      </c>
    </row>
    <row r="356" spans="1:7" hidden="1" x14ac:dyDescent="0.25">
      <c r="A356" s="2" t="s">
        <v>275</v>
      </c>
      <c r="B356" s="6">
        <f t="shared" si="5"/>
        <v>9</v>
      </c>
      <c r="C356" s="2" t="s">
        <v>82</v>
      </c>
      <c r="D356" s="5">
        <v>10253679</v>
      </c>
      <c r="E356" s="5">
        <v>4091816</v>
      </c>
      <c r="F356" s="5">
        <v>697571</v>
      </c>
      <c r="G356" s="5">
        <v>13647924</v>
      </c>
    </row>
    <row r="357" spans="1:7" hidden="1" x14ac:dyDescent="0.25">
      <c r="A357" s="2" t="s">
        <v>274</v>
      </c>
      <c r="B357" s="6">
        <f t="shared" si="5"/>
        <v>13</v>
      </c>
      <c r="C357" s="2" t="s">
        <v>82</v>
      </c>
      <c r="D357" s="5">
        <v>10253679</v>
      </c>
      <c r="E357" s="5">
        <v>4091816</v>
      </c>
      <c r="F357" s="5">
        <v>697571</v>
      </c>
      <c r="G357" s="5">
        <v>13647924</v>
      </c>
    </row>
    <row r="358" spans="1:7" hidden="1" x14ac:dyDescent="0.25">
      <c r="A358" s="2" t="s">
        <v>766</v>
      </c>
      <c r="B358" s="6">
        <f t="shared" si="5"/>
        <v>9</v>
      </c>
      <c r="C358" s="2" t="s">
        <v>764</v>
      </c>
      <c r="D358" s="5">
        <v>0</v>
      </c>
      <c r="E358" s="5">
        <v>15946000</v>
      </c>
      <c r="F358" s="5">
        <v>15946000</v>
      </c>
      <c r="G358" s="5">
        <v>0</v>
      </c>
    </row>
    <row r="359" spans="1:7" hidden="1" x14ac:dyDescent="0.25">
      <c r="A359" s="2" t="s">
        <v>765</v>
      </c>
      <c r="B359" s="6">
        <f t="shared" si="5"/>
        <v>13</v>
      </c>
      <c r="C359" s="2" t="s">
        <v>764</v>
      </c>
      <c r="D359" s="5">
        <v>0</v>
      </c>
      <c r="E359" s="5">
        <v>15946000</v>
      </c>
      <c r="F359" s="5">
        <v>15946000</v>
      </c>
      <c r="G359" s="5">
        <v>0</v>
      </c>
    </row>
    <row r="360" spans="1:7" hidden="1" x14ac:dyDescent="0.25">
      <c r="A360" s="2" t="s">
        <v>273</v>
      </c>
      <c r="B360" s="6">
        <f t="shared" si="5"/>
        <v>9</v>
      </c>
      <c r="C360" s="2" t="s">
        <v>81</v>
      </c>
      <c r="D360" s="5">
        <v>29653600</v>
      </c>
      <c r="E360" s="5">
        <v>564446756</v>
      </c>
      <c r="F360" s="5">
        <v>564446756</v>
      </c>
      <c r="G360" s="5">
        <v>29653600</v>
      </c>
    </row>
    <row r="361" spans="1:7" hidden="1" x14ac:dyDescent="0.25">
      <c r="A361" s="2" t="s">
        <v>272</v>
      </c>
      <c r="B361" s="6">
        <f t="shared" si="5"/>
        <v>13</v>
      </c>
      <c r="C361" s="2" t="s">
        <v>81</v>
      </c>
      <c r="D361" s="5">
        <v>29653600</v>
      </c>
      <c r="E361" s="5">
        <v>564446756</v>
      </c>
      <c r="F361" s="5">
        <v>564446756</v>
      </c>
      <c r="G361" s="5">
        <v>29653600</v>
      </c>
    </row>
    <row r="362" spans="1:7" hidden="1" x14ac:dyDescent="0.25">
      <c r="A362" s="2" t="s">
        <v>271</v>
      </c>
      <c r="B362" s="6">
        <f t="shared" si="5"/>
        <v>9</v>
      </c>
      <c r="C362" s="2" t="s">
        <v>80</v>
      </c>
      <c r="D362" s="5">
        <v>3147491158</v>
      </c>
      <c r="E362" s="5">
        <v>0</v>
      </c>
      <c r="F362" s="5">
        <v>0</v>
      </c>
      <c r="G362" s="5">
        <v>3147491158</v>
      </c>
    </row>
    <row r="363" spans="1:7" hidden="1" x14ac:dyDescent="0.25">
      <c r="A363" s="2" t="s">
        <v>270</v>
      </c>
      <c r="B363" s="6">
        <f t="shared" si="5"/>
        <v>13</v>
      </c>
      <c r="C363" s="2" t="s">
        <v>80</v>
      </c>
      <c r="D363" s="5">
        <v>3147491158</v>
      </c>
      <c r="E363" s="5">
        <v>0</v>
      </c>
      <c r="F363" s="5">
        <v>0</v>
      </c>
      <c r="G363" s="5">
        <v>3147491158</v>
      </c>
    </row>
    <row r="364" spans="1:7" hidden="1" x14ac:dyDescent="0.25">
      <c r="A364" s="2" t="s">
        <v>763</v>
      </c>
      <c r="B364" s="6">
        <f t="shared" si="5"/>
        <v>9</v>
      </c>
      <c r="C364" s="2" t="s">
        <v>761</v>
      </c>
      <c r="D364" s="5">
        <v>395401</v>
      </c>
      <c r="E364" s="5">
        <v>0</v>
      </c>
      <c r="F364" s="5">
        <v>0</v>
      </c>
      <c r="G364" s="5">
        <v>395401</v>
      </c>
    </row>
    <row r="365" spans="1:7" hidden="1" x14ac:dyDescent="0.25">
      <c r="A365" s="2" t="s">
        <v>762</v>
      </c>
      <c r="B365" s="6">
        <f t="shared" si="5"/>
        <v>13</v>
      </c>
      <c r="C365" s="2" t="s">
        <v>761</v>
      </c>
      <c r="D365" s="5">
        <v>395401</v>
      </c>
      <c r="E365" s="5">
        <v>0</v>
      </c>
      <c r="F365" s="5">
        <v>0</v>
      </c>
      <c r="G365" s="5">
        <v>395401</v>
      </c>
    </row>
    <row r="366" spans="1:7" ht="30" hidden="1" x14ac:dyDescent="0.25">
      <c r="A366" s="2" t="s">
        <v>269</v>
      </c>
      <c r="B366" s="6">
        <f t="shared" si="5"/>
        <v>9</v>
      </c>
      <c r="C366" s="2" t="s">
        <v>79</v>
      </c>
      <c r="D366" s="5">
        <v>308542324.94999999</v>
      </c>
      <c r="E366" s="5">
        <v>204944580.56</v>
      </c>
      <c r="F366" s="5">
        <v>2255721</v>
      </c>
      <c r="G366" s="5">
        <v>511231184.50999999</v>
      </c>
    </row>
    <row r="367" spans="1:7" ht="30" hidden="1" x14ac:dyDescent="0.25">
      <c r="A367" s="2" t="s">
        <v>268</v>
      </c>
      <c r="B367" s="6">
        <f t="shared" si="5"/>
        <v>13</v>
      </c>
      <c r="C367" s="2" t="s">
        <v>79</v>
      </c>
      <c r="D367" s="5">
        <v>308542324.94999999</v>
      </c>
      <c r="E367" s="5">
        <v>204944580.56</v>
      </c>
      <c r="F367" s="5">
        <v>2255721</v>
      </c>
      <c r="G367" s="5">
        <v>511231184.50999999</v>
      </c>
    </row>
    <row r="368" spans="1:7" hidden="1" x14ac:dyDescent="0.25">
      <c r="A368" s="2" t="s">
        <v>760</v>
      </c>
      <c r="B368" s="6">
        <f t="shared" si="5"/>
        <v>9</v>
      </c>
      <c r="C368" s="2" t="s">
        <v>758</v>
      </c>
      <c r="D368" s="5">
        <v>158239224</v>
      </c>
      <c r="E368" s="5">
        <v>29702400</v>
      </c>
      <c r="F368" s="5">
        <v>0</v>
      </c>
      <c r="G368" s="5">
        <v>187941624</v>
      </c>
    </row>
    <row r="369" spans="1:7" hidden="1" x14ac:dyDescent="0.25">
      <c r="A369" s="2" t="s">
        <v>759</v>
      </c>
      <c r="B369" s="6">
        <f t="shared" si="5"/>
        <v>13</v>
      </c>
      <c r="C369" s="2" t="s">
        <v>758</v>
      </c>
      <c r="D369" s="5">
        <v>158239224</v>
      </c>
      <c r="E369" s="5">
        <v>29702400</v>
      </c>
      <c r="F369" s="5">
        <v>0</v>
      </c>
      <c r="G369" s="5">
        <v>187941624</v>
      </c>
    </row>
    <row r="370" spans="1:7" hidden="1" x14ac:dyDescent="0.25">
      <c r="A370" s="2" t="s">
        <v>757</v>
      </c>
      <c r="B370" s="6">
        <f t="shared" si="5"/>
        <v>9</v>
      </c>
      <c r="C370" s="2" t="s">
        <v>755</v>
      </c>
      <c r="D370" s="5">
        <v>16333332</v>
      </c>
      <c r="E370" s="5">
        <v>66287234</v>
      </c>
      <c r="F370" s="5">
        <v>0</v>
      </c>
      <c r="G370" s="5">
        <v>82620566</v>
      </c>
    </row>
    <row r="371" spans="1:7" hidden="1" x14ac:dyDescent="0.25">
      <c r="A371" s="2" t="s">
        <v>756</v>
      </c>
      <c r="B371" s="6">
        <f t="shared" si="5"/>
        <v>13</v>
      </c>
      <c r="C371" s="2" t="s">
        <v>755</v>
      </c>
      <c r="D371" s="5">
        <v>16333332</v>
      </c>
      <c r="E371" s="5">
        <v>66287234</v>
      </c>
      <c r="F371" s="5">
        <v>0</v>
      </c>
      <c r="G371" s="5">
        <v>82620566</v>
      </c>
    </row>
    <row r="372" spans="1:7" hidden="1" x14ac:dyDescent="0.25">
      <c r="A372" s="2" t="s">
        <v>754</v>
      </c>
      <c r="B372" s="6">
        <f t="shared" si="5"/>
        <v>9</v>
      </c>
      <c r="C372" s="2" t="s">
        <v>752</v>
      </c>
      <c r="D372" s="5">
        <v>332388877.05000001</v>
      </c>
      <c r="E372" s="5">
        <v>0</v>
      </c>
      <c r="F372" s="5">
        <v>0</v>
      </c>
      <c r="G372" s="5">
        <v>332388877.05000001</v>
      </c>
    </row>
    <row r="373" spans="1:7" hidden="1" x14ac:dyDescent="0.25">
      <c r="A373" s="2" t="s">
        <v>753</v>
      </c>
      <c r="B373" s="6">
        <f t="shared" si="5"/>
        <v>13</v>
      </c>
      <c r="C373" s="2" t="s">
        <v>752</v>
      </c>
      <c r="D373" s="5">
        <v>332388877.05000001</v>
      </c>
      <c r="E373" s="5">
        <v>0</v>
      </c>
      <c r="F373" s="5">
        <v>0</v>
      </c>
      <c r="G373" s="5">
        <v>332388877.05000001</v>
      </c>
    </row>
    <row r="374" spans="1:7" hidden="1" x14ac:dyDescent="0.25">
      <c r="A374" s="2" t="s">
        <v>265</v>
      </c>
      <c r="B374" s="6">
        <f t="shared" si="5"/>
        <v>9</v>
      </c>
      <c r="C374" s="2" t="s">
        <v>77</v>
      </c>
      <c r="D374" s="5">
        <v>5416653519</v>
      </c>
      <c r="E374" s="5">
        <v>1966255065</v>
      </c>
      <c r="F374" s="5">
        <v>17468000</v>
      </c>
      <c r="G374" s="5">
        <v>7365440584</v>
      </c>
    </row>
    <row r="375" spans="1:7" hidden="1" x14ac:dyDescent="0.25">
      <c r="A375" s="2" t="s">
        <v>264</v>
      </c>
      <c r="B375" s="6">
        <f t="shared" si="5"/>
        <v>13</v>
      </c>
      <c r="C375" s="2" t="s">
        <v>77</v>
      </c>
      <c r="D375" s="5">
        <v>5416653519</v>
      </c>
      <c r="E375" s="5">
        <v>1966255065</v>
      </c>
      <c r="F375" s="5">
        <v>17468000</v>
      </c>
      <c r="G375" s="5">
        <v>7365440584</v>
      </c>
    </row>
    <row r="376" spans="1:7" hidden="1" x14ac:dyDescent="0.25">
      <c r="A376" s="2" t="s">
        <v>263</v>
      </c>
      <c r="B376" s="6">
        <f t="shared" si="5"/>
        <v>9</v>
      </c>
      <c r="C376" s="2" t="s">
        <v>42</v>
      </c>
      <c r="D376" s="5">
        <v>2438666833.96</v>
      </c>
      <c r="E376" s="5">
        <v>1356274194.1400001</v>
      </c>
      <c r="F376" s="5">
        <v>62626228</v>
      </c>
      <c r="G376" s="5">
        <v>3732314800.0999999</v>
      </c>
    </row>
    <row r="377" spans="1:7" hidden="1" x14ac:dyDescent="0.25">
      <c r="A377" s="2" t="s">
        <v>262</v>
      </c>
      <c r="B377" s="6">
        <f t="shared" si="5"/>
        <v>13</v>
      </c>
      <c r="C377" s="2" t="s">
        <v>42</v>
      </c>
      <c r="D377" s="5">
        <v>2438666833.96</v>
      </c>
      <c r="E377" s="5">
        <v>1356274194.1400001</v>
      </c>
      <c r="F377" s="5">
        <v>62626228</v>
      </c>
      <c r="G377" s="5">
        <v>3732314800.0999999</v>
      </c>
    </row>
    <row r="378" spans="1:7" x14ac:dyDescent="0.25">
      <c r="A378" s="2" t="s">
        <v>261</v>
      </c>
      <c r="B378" s="6">
        <f t="shared" si="5"/>
        <v>6</v>
      </c>
      <c r="C378" s="2" t="s">
        <v>260</v>
      </c>
      <c r="D378" s="5">
        <v>310506900</v>
      </c>
      <c r="E378" s="5">
        <v>1625155.09</v>
      </c>
      <c r="F378" s="5">
        <v>1783112.62</v>
      </c>
      <c r="G378" s="5">
        <v>310348942.47000003</v>
      </c>
    </row>
    <row r="379" spans="1:7" hidden="1" x14ac:dyDescent="0.25">
      <c r="A379" s="2" t="s">
        <v>259</v>
      </c>
      <c r="B379" s="6">
        <f t="shared" si="5"/>
        <v>9</v>
      </c>
      <c r="C379" s="2" t="s">
        <v>76</v>
      </c>
      <c r="D379" s="5">
        <v>288963000</v>
      </c>
      <c r="E379" s="5">
        <v>0</v>
      </c>
      <c r="F379" s="5">
        <v>0</v>
      </c>
      <c r="G379" s="5">
        <v>288963000</v>
      </c>
    </row>
    <row r="380" spans="1:7" hidden="1" x14ac:dyDescent="0.25">
      <c r="A380" s="2" t="s">
        <v>258</v>
      </c>
      <c r="B380" s="6">
        <f t="shared" si="5"/>
        <v>13</v>
      </c>
      <c r="C380" s="2" t="s">
        <v>76</v>
      </c>
      <c r="D380" s="5">
        <v>288963000</v>
      </c>
      <c r="E380" s="5">
        <v>0</v>
      </c>
      <c r="F380" s="5">
        <v>0</v>
      </c>
      <c r="G380" s="5">
        <v>288963000</v>
      </c>
    </row>
    <row r="381" spans="1:7" hidden="1" x14ac:dyDescent="0.25">
      <c r="A381" s="2" t="s">
        <v>751</v>
      </c>
      <c r="B381" s="6">
        <f t="shared" si="5"/>
        <v>9</v>
      </c>
      <c r="C381" s="2" t="s">
        <v>749</v>
      </c>
      <c r="D381" s="5">
        <v>0</v>
      </c>
      <c r="E381" s="5">
        <v>484912.62</v>
      </c>
      <c r="F381" s="5">
        <v>484912.62</v>
      </c>
      <c r="G381" s="5">
        <v>0</v>
      </c>
    </row>
    <row r="382" spans="1:7" hidden="1" x14ac:dyDescent="0.25">
      <c r="A382" s="2" t="s">
        <v>750</v>
      </c>
      <c r="B382" s="6">
        <f t="shared" si="5"/>
        <v>13</v>
      </c>
      <c r="C382" s="2" t="s">
        <v>749</v>
      </c>
      <c r="D382" s="5">
        <v>0</v>
      </c>
      <c r="E382" s="5">
        <v>484912.62</v>
      </c>
      <c r="F382" s="5">
        <v>484912.62</v>
      </c>
      <c r="G382" s="5">
        <v>0</v>
      </c>
    </row>
    <row r="383" spans="1:7" hidden="1" x14ac:dyDescent="0.25">
      <c r="A383" s="2" t="s">
        <v>748</v>
      </c>
      <c r="B383" s="6">
        <f t="shared" si="5"/>
        <v>9</v>
      </c>
      <c r="C383" s="2" t="s">
        <v>746</v>
      </c>
      <c r="D383" s="5">
        <v>21543900</v>
      </c>
      <c r="E383" s="5">
        <v>649100</v>
      </c>
      <c r="F383" s="5">
        <v>1298200</v>
      </c>
      <c r="G383" s="5">
        <v>20894800</v>
      </c>
    </row>
    <row r="384" spans="1:7" hidden="1" x14ac:dyDescent="0.25">
      <c r="A384" s="2" t="s">
        <v>747</v>
      </c>
      <c r="B384" s="6">
        <f t="shared" si="5"/>
        <v>13</v>
      </c>
      <c r="C384" s="2" t="s">
        <v>746</v>
      </c>
      <c r="D384" s="5">
        <v>21543900</v>
      </c>
      <c r="E384" s="5">
        <v>649100</v>
      </c>
      <c r="F384" s="5">
        <v>1298200</v>
      </c>
      <c r="G384" s="5">
        <v>20894800</v>
      </c>
    </row>
    <row r="385" spans="1:7" hidden="1" x14ac:dyDescent="0.25">
      <c r="A385" s="2" t="s">
        <v>745</v>
      </c>
      <c r="B385" s="6">
        <f t="shared" si="5"/>
        <v>9</v>
      </c>
      <c r="C385" s="2" t="s">
        <v>743</v>
      </c>
      <c r="D385" s="5">
        <v>0</v>
      </c>
      <c r="E385" s="5">
        <v>491142.47</v>
      </c>
      <c r="F385" s="5">
        <v>0</v>
      </c>
      <c r="G385" s="5">
        <v>491142.47</v>
      </c>
    </row>
    <row r="386" spans="1:7" hidden="1" x14ac:dyDescent="0.25">
      <c r="A386" s="2" t="s">
        <v>744</v>
      </c>
      <c r="B386" s="6">
        <f t="shared" si="5"/>
        <v>13</v>
      </c>
      <c r="C386" s="2" t="s">
        <v>743</v>
      </c>
      <c r="D386" s="5">
        <v>0</v>
      </c>
      <c r="E386" s="5">
        <v>491142.47</v>
      </c>
      <c r="F386" s="5">
        <v>0</v>
      </c>
      <c r="G386" s="5">
        <v>491142.47</v>
      </c>
    </row>
    <row r="387" spans="1:7" ht="30" hidden="1" x14ac:dyDescent="0.25">
      <c r="A387" s="2" t="s">
        <v>257</v>
      </c>
      <c r="B387" s="6">
        <f t="shared" si="5"/>
        <v>3</v>
      </c>
      <c r="C387" s="2" t="s">
        <v>256</v>
      </c>
      <c r="D387" s="5">
        <v>116086184.05</v>
      </c>
      <c r="E387" s="5">
        <v>0</v>
      </c>
      <c r="F387" s="5">
        <v>0</v>
      </c>
      <c r="G387" s="5">
        <v>116086184.05</v>
      </c>
    </row>
    <row r="388" spans="1:7" x14ac:dyDescent="0.25">
      <c r="A388" s="2" t="s">
        <v>206</v>
      </c>
      <c r="B388" s="6">
        <f t="shared" si="5"/>
        <v>6</v>
      </c>
      <c r="C388" s="2" t="s">
        <v>205</v>
      </c>
      <c r="D388" s="5">
        <v>116086184.05</v>
      </c>
      <c r="E388" s="5">
        <v>0</v>
      </c>
      <c r="F388" s="5">
        <v>0</v>
      </c>
      <c r="G388" s="5">
        <v>116086184.05</v>
      </c>
    </row>
    <row r="389" spans="1:7" hidden="1" x14ac:dyDescent="0.25">
      <c r="A389" s="2" t="s">
        <v>204</v>
      </c>
      <c r="B389" s="6">
        <f t="shared" si="5"/>
        <v>9</v>
      </c>
      <c r="C389" s="2" t="s">
        <v>29</v>
      </c>
      <c r="D389" s="5">
        <v>116086184.05</v>
      </c>
      <c r="E389" s="5">
        <v>0</v>
      </c>
      <c r="F389" s="5">
        <v>0</v>
      </c>
      <c r="G389" s="5">
        <v>116086184.05</v>
      </c>
    </row>
    <row r="390" spans="1:7" hidden="1" x14ac:dyDescent="0.25">
      <c r="A390" s="2" t="s">
        <v>203</v>
      </c>
      <c r="B390" s="6">
        <f t="shared" si="5"/>
        <v>13</v>
      </c>
      <c r="C390" s="2" t="s">
        <v>29</v>
      </c>
      <c r="D390" s="5">
        <v>116086184.05</v>
      </c>
      <c r="E390" s="5">
        <v>0</v>
      </c>
      <c r="F390" s="5">
        <v>0</v>
      </c>
      <c r="G390" s="5">
        <v>116086184.05</v>
      </c>
    </row>
    <row r="391" spans="1:7" hidden="1" x14ac:dyDescent="0.25">
      <c r="A391" s="2" t="s">
        <v>196</v>
      </c>
      <c r="B391" s="6">
        <f t="shared" si="5"/>
        <v>3</v>
      </c>
      <c r="C391" s="2" t="s">
        <v>195</v>
      </c>
      <c r="D391" s="5">
        <v>57624975</v>
      </c>
      <c r="E391" s="5">
        <v>29149251</v>
      </c>
      <c r="F391" s="5">
        <v>0</v>
      </c>
      <c r="G391" s="5">
        <v>86774226</v>
      </c>
    </row>
    <row r="392" spans="1:7" x14ac:dyDescent="0.25">
      <c r="A392" s="2" t="s">
        <v>194</v>
      </c>
      <c r="B392" s="6">
        <f t="shared" si="5"/>
        <v>6</v>
      </c>
      <c r="C392" s="2" t="s">
        <v>193</v>
      </c>
      <c r="D392" s="5">
        <v>57624975</v>
      </c>
      <c r="E392" s="5">
        <v>29149251</v>
      </c>
      <c r="F392" s="5">
        <v>0</v>
      </c>
      <c r="G392" s="5">
        <v>86774226</v>
      </c>
    </row>
    <row r="393" spans="1:7" hidden="1" x14ac:dyDescent="0.25">
      <c r="A393" s="2" t="s">
        <v>192</v>
      </c>
      <c r="B393" s="6">
        <f t="shared" si="5"/>
        <v>9</v>
      </c>
      <c r="C393" s="2" t="s">
        <v>71</v>
      </c>
      <c r="D393" s="5">
        <v>57624975</v>
      </c>
      <c r="E393" s="5">
        <v>29149251</v>
      </c>
      <c r="F393" s="5">
        <v>0</v>
      </c>
      <c r="G393" s="5">
        <v>86774226</v>
      </c>
    </row>
    <row r="394" spans="1:7" hidden="1" x14ac:dyDescent="0.25">
      <c r="A394" s="2" t="s">
        <v>188</v>
      </c>
      <c r="B394" s="6">
        <f t="shared" ref="B394:B447" si="6">LEN(A394)</f>
        <v>3</v>
      </c>
      <c r="C394" s="2" t="s">
        <v>187</v>
      </c>
      <c r="D394" s="5">
        <v>41189</v>
      </c>
      <c r="E394" s="5">
        <v>833</v>
      </c>
      <c r="F394" s="5">
        <v>0</v>
      </c>
      <c r="G394" s="5">
        <v>42022</v>
      </c>
    </row>
    <row r="395" spans="1:7" x14ac:dyDescent="0.25">
      <c r="A395" s="2" t="s">
        <v>742</v>
      </c>
      <c r="B395" s="6">
        <f t="shared" si="6"/>
        <v>6</v>
      </c>
      <c r="C395" s="2" t="s">
        <v>741</v>
      </c>
      <c r="D395" s="5">
        <v>40800</v>
      </c>
      <c r="E395" s="5">
        <v>0</v>
      </c>
      <c r="F395" s="5">
        <v>0</v>
      </c>
      <c r="G395" s="5">
        <v>40800</v>
      </c>
    </row>
    <row r="396" spans="1:7" hidden="1" x14ac:dyDescent="0.25">
      <c r="A396" s="2" t="s">
        <v>740</v>
      </c>
      <c r="B396" s="6">
        <f t="shared" si="6"/>
        <v>9</v>
      </c>
      <c r="C396" s="2" t="s">
        <v>738</v>
      </c>
      <c r="D396" s="5">
        <v>40800</v>
      </c>
      <c r="E396" s="5">
        <v>0</v>
      </c>
      <c r="F396" s="5">
        <v>0</v>
      </c>
      <c r="G396" s="5">
        <v>40800</v>
      </c>
    </row>
    <row r="397" spans="1:7" hidden="1" x14ac:dyDescent="0.25">
      <c r="A397" s="2" t="s">
        <v>739</v>
      </c>
      <c r="B397" s="6">
        <f t="shared" si="6"/>
        <v>13</v>
      </c>
      <c r="C397" s="2" t="s">
        <v>738</v>
      </c>
      <c r="D397" s="5">
        <v>40800</v>
      </c>
      <c r="E397" s="5">
        <v>0</v>
      </c>
      <c r="F397" s="5">
        <v>0</v>
      </c>
      <c r="G397" s="5">
        <v>40800</v>
      </c>
    </row>
    <row r="398" spans="1:7" x14ac:dyDescent="0.25">
      <c r="A398" s="2" t="s">
        <v>186</v>
      </c>
      <c r="B398" s="6">
        <f t="shared" si="6"/>
        <v>6</v>
      </c>
      <c r="C398" s="2" t="s">
        <v>185</v>
      </c>
      <c r="D398" s="5">
        <v>389</v>
      </c>
      <c r="E398" s="5">
        <v>833</v>
      </c>
      <c r="F398" s="5">
        <v>0</v>
      </c>
      <c r="G398" s="5">
        <v>1222</v>
      </c>
    </row>
    <row r="399" spans="1:7" hidden="1" x14ac:dyDescent="0.25">
      <c r="A399" s="2" t="s">
        <v>180</v>
      </c>
      <c r="B399" s="6">
        <f t="shared" si="6"/>
        <v>9</v>
      </c>
      <c r="C399" s="2" t="s">
        <v>179</v>
      </c>
      <c r="D399" s="5">
        <v>389</v>
      </c>
      <c r="E399" s="5">
        <v>833</v>
      </c>
      <c r="F399" s="5">
        <v>0</v>
      </c>
      <c r="G399" s="5">
        <v>1222</v>
      </c>
    </row>
    <row r="400" spans="1:7" hidden="1" x14ac:dyDescent="0.25">
      <c r="A400" s="2" t="s">
        <v>178</v>
      </c>
      <c r="B400" s="6">
        <f t="shared" si="6"/>
        <v>13</v>
      </c>
      <c r="C400" s="2" t="s">
        <v>58</v>
      </c>
      <c r="D400" s="5">
        <v>389</v>
      </c>
      <c r="E400" s="5">
        <v>833</v>
      </c>
      <c r="F400" s="5">
        <v>0</v>
      </c>
      <c r="G400" s="5">
        <v>1222</v>
      </c>
    </row>
    <row r="401" spans="1:7" hidden="1" x14ac:dyDescent="0.25">
      <c r="A401" s="2" t="s">
        <v>177</v>
      </c>
      <c r="B401" s="6">
        <f t="shared" si="6"/>
        <v>1</v>
      </c>
      <c r="C401" s="2" t="s">
        <v>176</v>
      </c>
      <c r="D401" s="5">
        <v>0</v>
      </c>
      <c r="E401" s="5">
        <v>0</v>
      </c>
      <c r="F401" s="5">
        <v>0</v>
      </c>
      <c r="G401" s="5">
        <v>0</v>
      </c>
    </row>
    <row r="402" spans="1:7" hidden="1" x14ac:dyDescent="0.25">
      <c r="A402" s="2" t="s">
        <v>175</v>
      </c>
      <c r="B402" s="6">
        <f t="shared" si="6"/>
        <v>3</v>
      </c>
      <c r="C402" s="2" t="s">
        <v>174</v>
      </c>
      <c r="D402" s="5">
        <v>2728450350</v>
      </c>
      <c r="E402" s="5">
        <v>0</v>
      </c>
      <c r="F402" s="5">
        <v>0</v>
      </c>
      <c r="G402" s="5">
        <v>2728450350</v>
      </c>
    </row>
    <row r="403" spans="1:7" ht="30" x14ac:dyDescent="0.25">
      <c r="A403" s="2" t="s">
        <v>173</v>
      </c>
      <c r="B403" s="6">
        <f t="shared" si="6"/>
        <v>6</v>
      </c>
      <c r="C403" s="2" t="s">
        <v>135</v>
      </c>
      <c r="D403" s="5">
        <v>2728450350</v>
      </c>
      <c r="E403" s="5">
        <v>0</v>
      </c>
      <c r="F403" s="5">
        <v>0</v>
      </c>
      <c r="G403" s="5">
        <v>2728450350</v>
      </c>
    </row>
    <row r="404" spans="1:7" hidden="1" x14ac:dyDescent="0.25">
      <c r="A404" s="2" t="s">
        <v>172</v>
      </c>
      <c r="B404" s="6">
        <f t="shared" si="6"/>
        <v>9</v>
      </c>
      <c r="C404" s="2" t="s">
        <v>29</v>
      </c>
      <c r="D404" s="5">
        <v>2728450350</v>
      </c>
      <c r="E404" s="5">
        <v>0</v>
      </c>
      <c r="F404" s="5">
        <v>0</v>
      </c>
      <c r="G404" s="5">
        <v>2728450350</v>
      </c>
    </row>
    <row r="405" spans="1:7" hidden="1" x14ac:dyDescent="0.25">
      <c r="A405" s="2" t="s">
        <v>171</v>
      </c>
      <c r="B405" s="6">
        <f t="shared" si="6"/>
        <v>13</v>
      </c>
      <c r="C405" s="2" t="s">
        <v>29</v>
      </c>
      <c r="D405" s="5">
        <v>2728450350</v>
      </c>
      <c r="E405" s="5">
        <v>0</v>
      </c>
      <c r="F405" s="5">
        <v>0</v>
      </c>
      <c r="G405" s="5">
        <v>2728450350</v>
      </c>
    </row>
    <row r="406" spans="1:7" hidden="1" x14ac:dyDescent="0.25">
      <c r="A406" s="2" t="s">
        <v>170</v>
      </c>
      <c r="B406" s="6">
        <f t="shared" si="6"/>
        <v>3</v>
      </c>
      <c r="C406" s="2" t="s">
        <v>169</v>
      </c>
      <c r="D406" s="5">
        <v>13304410069.4</v>
      </c>
      <c r="E406" s="5">
        <v>0</v>
      </c>
      <c r="F406" s="5">
        <v>0</v>
      </c>
      <c r="G406" s="5">
        <v>13304410069.4</v>
      </c>
    </row>
    <row r="407" spans="1:7" x14ac:dyDescent="0.25">
      <c r="A407" s="2" t="s">
        <v>168</v>
      </c>
      <c r="B407" s="6">
        <f t="shared" si="6"/>
        <v>6</v>
      </c>
      <c r="C407" s="2" t="s">
        <v>167</v>
      </c>
      <c r="D407" s="5">
        <v>9088337426.8500004</v>
      </c>
      <c r="E407" s="5">
        <v>0</v>
      </c>
      <c r="F407" s="5">
        <v>0</v>
      </c>
      <c r="G407" s="5">
        <v>9088337426.8500004</v>
      </c>
    </row>
    <row r="408" spans="1:7" hidden="1" x14ac:dyDescent="0.25">
      <c r="A408" s="2" t="s">
        <v>166</v>
      </c>
      <c r="B408" s="6">
        <f t="shared" si="6"/>
        <v>9</v>
      </c>
      <c r="C408" s="2" t="s">
        <v>105</v>
      </c>
      <c r="D408" s="5">
        <v>9088337426.8500004</v>
      </c>
      <c r="E408" s="5">
        <v>0</v>
      </c>
      <c r="F408" s="5">
        <v>0</v>
      </c>
      <c r="G408" s="5">
        <v>9088337426.8500004</v>
      </c>
    </row>
    <row r="409" spans="1:7" hidden="1" x14ac:dyDescent="0.25">
      <c r="A409" s="2" t="s">
        <v>165</v>
      </c>
      <c r="B409" s="6">
        <f t="shared" si="6"/>
        <v>13</v>
      </c>
      <c r="C409" s="2" t="s">
        <v>105</v>
      </c>
      <c r="D409" s="5">
        <v>9088337426.8500004</v>
      </c>
      <c r="E409" s="5">
        <v>0</v>
      </c>
      <c r="F409" s="5">
        <v>0</v>
      </c>
      <c r="G409" s="5">
        <v>9088337426.8500004</v>
      </c>
    </row>
    <row r="410" spans="1:7" x14ac:dyDescent="0.25">
      <c r="A410" s="2" t="s">
        <v>164</v>
      </c>
      <c r="B410" s="6">
        <f t="shared" si="6"/>
        <v>6</v>
      </c>
      <c r="C410" s="2" t="s">
        <v>163</v>
      </c>
      <c r="D410" s="5">
        <v>170701388.38999999</v>
      </c>
      <c r="E410" s="5">
        <v>0</v>
      </c>
      <c r="F410" s="5">
        <v>0</v>
      </c>
      <c r="G410" s="5">
        <v>170701388.38999999</v>
      </c>
    </row>
    <row r="411" spans="1:7" hidden="1" x14ac:dyDescent="0.25">
      <c r="A411" s="2" t="s">
        <v>162</v>
      </c>
      <c r="B411" s="6">
        <f t="shared" si="6"/>
        <v>9</v>
      </c>
      <c r="C411" s="2" t="s">
        <v>105</v>
      </c>
      <c r="D411" s="5">
        <v>170701388.38999999</v>
      </c>
      <c r="E411" s="5">
        <v>0</v>
      </c>
      <c r="F411" s="5">
        <v>0</v>
      </c>
      <c r="G411" s="5">
        <v>170701388.38999999</v>
      </c>
    </row>
    <row r="412" spans="1:7" hidden="1" x14ac:dyDescent="0.25">
      <c r="A412" s="2" t="s">
        <v>161</v>
      </c>
      <c r="B412" s="6">
        <f t="shared" si="6"/>
        <v>13</v>
      </c>
      <c r="C412" s="2" t="s">
        <v>105</v>
      </c>
      <c r="D412" s="5">
        <v>170701388.38999999</v>
      </c>
      <c r="E412" s="5">
        <v>0</v>
      </c>
      <c r="F412" s="5">
        <v>0</v>
      </c>
      <c r="G412" s="5">
        <v>170701388.38999999</v>
      </c>
    </row>
    <row r="413" spans="1:7" x14ac:dyDescent="0.25">
      <c r="A413" s="2" t="s">
        <v>160</v>
      </c>
      <c r="B413" s="6">
        <f t="shared" si="6"/>
        <v>6</v>
      </c>
      <c r="C413" s="2" t="s">
        <v>159</v>
      </c>
      <c r="D413" s="5">
        <v>4045371254.1599998</v>
      </c>
      <c r="E413" s="5">
        <v>0</v>
      </c>
      <c r="F413" s="5">
        <v>0</v>
      </c>
      <c r="G413" s="5">
        <v>4045371254.1599998</v>
      </c>
    </row>
    <row r="414" spans="1:7" hidden="1" x14ac:dyDescent="0.25">
      <c r="A414" s="2" t="s">
        <v>158</v>
      </c>
      <c r="B414" s="6">
        <f t="shared" si="6"/>
        <v>9</v>
      </c>
      <c r="C414" s="2" t="s">
        <v>156</v>
      </c>
      <c r="D414" s="5">
        <v>4045371254.1599998</v>
      </c>
      <c r="E414" s="5">
        <v>0</v>
      </c>
      <c r="F414" s="5">
        <v>0</v>
      </c>
      <c r="G414" s="5">
        <v>4045371254.1599998</v>
      </c>
    </row>
    <row r="415" spans="1:7" hidden="1" x14ac:dyDescent="0.25">
      <c r="A415" s="2" t="s">
        <v>157</v>
      </c>
      <c r="B415" s="6">
        <f t="shared" si="6"/>
        <v>13</v>
      </c>
      <c r="C415" s="2" t="s">
        <v>156</v>
      </c>
      <c r="D415" s="5">
        <v>4045371254.1599998</v>
      </c>
      <c r="E415" s="5">
        <v>0</v>
      </c>
      <c r="F415" s="5">
        <v>0</v>
      </c>
      <c r="G415" s="5">
        <v>4045371254.1599998</v>
      </c>
    </row>
    <row r="416" spans="1:7" hidden="1" x14ac:dyDescent="0.25">
      <c r="A416" s="2" t="s">
        <v>155</v>
      </c>
      <c r="B416" s="6">
        <f t="shared" si="6"/>
        <v>3</v>
      </c>
      <c r="C416" s="2" t="s">
        <v>154</v>
      </c>
      <c r="D416" s="5">
        <v>-16032860419.4</v>
      </c>
      <c r="E416" s="5">
        <v>0</v>
      </c>
      <c r="F416" s="5">
        <v>0</v>
      </c>
      <c r="G416" s="5">
        <v>-16032860419.4</v>
      </c>
    </row>
    <row r="417" spans="1:7" x14ac:dyDescent="0.25">
      <c r="A417" s="2" t="s">
        <v>153</v>
      </c>
      <c r="B417" s="6">
        <f t="shared" si="6"/>
        <v>6</v>
      </c>
      <c r="C417" s="2" t="s">
        <v>152</v>
      </c>
      <c r="D417" s="5">
        <v>-2728450350</v>
      </c>
      <c r="E417" s="5">
        <v>0</v>
      </c>
      <c r="F417" s="5">
        <v>0</v>
      </c>
      <c r="G417" s="5">
        <v>-2728450350</v>
      </c>
    </row>
    <row r="418" spans="1:7" ht="30" hidden="1" x14ac:dyDescent="0.25">
      <c r="A418" s="2" t="s">
        <v>151</v>
      </c>
      <c r="B418" s="6">
        <f t="shared" si="6"/>
        <v>9</v>
      </c>
      <c r="C418" s="2" t="s">
        <v>104</v>
      </c>
      <c r="D418" s="5">
        <v>-2728450350</v>
      </c>
      <c r="E418" s="5">
        <v>0</v>
      </c>
      <c r="F418" s="5">
        <v>0</v>
      </c>
      <c r="G418" s="5">
        <v>-2728450350</v>
      </c>
    </row>
    <row r="419" spans="1:7" ht="30" hidden="1" x14ac:dyDescent="0.25">
      <c r="A419" s="2" t="s">
        <v>150</v>
      </c>
      <c r="B419" s="6">
        <f t="shared" si="6"/>
        <v>13</v>
      </c>
      <c r="C419" s="2" t="s">
        <v>104</v>
      </c>
      <c r="D419" s="5">
        <v>-2728450350</v>
      </c>
      <c r="E419" s="5">
        <v>0</v>
      </c>
      <c r="F419" s="5">
        <v>0</v>
      </c>
      <c r="G419" s="5">
        <v>-2728450350</v>
      </c>
    </row>
    <row r="420" spans="1:7" x14ac:dyDescent="0.25">
      <c r="A420" s="2" t="s">
        <v>149</v>
      </c>
      <c r="B420" s="6">
        <f t="shared" si="6"/>
        <v>6</v>
      </c>
      <c r="C420" s="2" t="s">
        <v>148</v>
      </c>
      <c r="D420" s="5">
        <v>-13304410069.4</v>
      </c>
      <c r="E420" s="5">
        <v>0</v>
      </c>
      <c r="F420" s="5">
        <v>0</v>
      </c>
      <c r="G420" s="5">
        <v>-13304410069.4</v>
      </c>
    </row>
    <row r="421" spans="1:7" hidden="1" x14ac:dyDescent="0.25">
      <c r="A421" s="2" t="s">
        <v>147</v>
      </c>
      <c r="B421" s="6">
        <f t="shared" si="6"/>
        <v>9</v>
      </c>
      <c r="C421" s="2" t="s">
        <v>145</v>
      </c>
      <c r="D421" s="5">
        <v>-9088337426.8500004</v>
      </c>
      <c r="E421" s="5">
        <v>0</v>
      </c>
      <c r="F421" s="5">
        <v>0</v>
      </c>
      <c r="G421" s="5">
        <v>-9088337426.8500004</v>
      </c>
    </row>
    <row r="422" spans="1:7" hidden="1" x14ac:dyDescent="0.25">
      <c r="A422" s="2" t="s">
        <v>146</v>
      </c>
      <c r="B422" s="6">
        <f t="shared" si="6"/>
        <v>13</v>
      </c>
      <c r="C422" s="2" t="s">
        <v>145</v>
      </c>
      <c r="D422" s="5">
        <v>-9088337426.8500004</v>
      </c>
      <c r="E422" s="5">
        <v>0</v>
      </c>
      <c r="F422" s="5">
        <v>0</v>
      </c>
      <c r="G422" s="5">
        <v>-9088337426.8500004</v>
      </c>
    </row>
    <row r="423" spans="1:7" hidden="1" x14ac:dyDescent="0.25">
      <c r="A423" s="2" t="s">
        <v>144</v>
      </c>
      <c r="B423" s="6">
        <f t="shared" si="6"/>
        <v>9</v>
      </c>
      <c r="C423" s="2" t="s">
        <v>103</v>
      </c>
      <c r="D423" s="5">
        <v>-170701388.38999999</v>
      </c>
      <c r="E423" s="5">
        <v>0</v>
      </c>
      <c r="F423" s="5">
        <v>0</v>
      </c>
      <c r="G423" s="5">
        <v>-170701388.38999999</v>
      </c>
    </row>
    <row r="424" spans="1:7" hidden="1" x14ac:dyDescent="0.25">
      <c r="A424" s="2" t="s">
        <v>143</v>
      </c>
      <c r="B424" s="6">
        <f t="shared" si="6"/>
        <v>13</v>
      </c>
      <c r="C424" s="2" t="s">
        <v>103</v>
      </c>
      <c r="D424" s="5">
        <v>-170701388.38999999</v>
      </c>
      <c r="E424" s="5">
        <v>0</v>
      </c>
      <c r="F424" s="5">
        <v>0</v>
      </c>
      <c r="G424" s="5">
        <v>-170701388.38999999</v>
      </c>
    </row>
    <row r="425" spans="1:7" hidden="1" x14ac:dyDescent="0.25">
      <c r="A425" s="2" t="s">
        <v>142</v>
      </c>
      <c r="B425" s="6">
        <f t="shared" si="6"/>
        <v>9</v>
      </c>
      <c r="C425" s="2" t="s">
        <v>102</v>
      </c>
      <c r="D425" s="5">
        <v>-4045371254.1599998</v>
      </c>
      <c r="E425" s="5">
        <v>0</v>
      </c>
      <c r="F425" s="5">
        <v>0</v>
      </c>
      <c r="G425" s="5">
        <v>-4045371254.1599998</v>
      </c>
    </row>
    <row r="426" spans="1:7" hidden="1" x14ac:dyDescent="0.25">
      <c r="A426" s="2" t="s">
        <v>141</v>
      </c>
      <c r="B426" s="6">
        <f t="shared" si="6"/>
        <v>13</v>
      </c>
      <c r="C426" s="2" t="s">
        <v>102</v>
      </c>
      <c r="D426" s="5">
        <v>-4045371254.1599998</v>
      </c>
      <c r="E426" s="5">
        <v>0</v>
      </c>
      <c r="F426" s="5">
        <v>0</v>
      </c>
      <c r="G426" s="5">
        <v>-4045371254.1599998</v>
      </c>
    </row>
    <row r="427" spans="1:7" hidden="1" x14ac:dyDescent="0.25">
      <c r="A427" s="2" t="s">
        <v>140</v>
      </c>
      <c r="B427" s="6">
        <f t="shared" si="6"/>
        <v>1</v>
      </c>
      <c r="C427" s="2" t="s">
        <v>139</v>
      </c>
      <c r="D427" s="5">
        <v>0</v>
      </c>
      <c r="E427" s="5">
        <v>0</v>
      </c>
      <c r="F427" s="5">
        <v>0</v>
      </c>
      <c r="G427" s="5">
        <v>0</v>
      </c>
    </row>
    <row r="428" spans="1:7" hidden="1" x14ac:dyDescent="0.25">
      <c r="A428" s="2" t="s">
        <v>138</v>
      </c>
      <c r="B428" s="6">
        <f t="shared" si="6"/>
        <v>3</v>
      </c>
      <c r="C428" s="2" t="s">
        <v>137</v>
      </c>
      <c r="D428" s="5">
        <v>176595820908.29001</v>
      </c>
      <c r="E428" s="5">
        <v>0</v>
      </c>
      <c r="F428" s="5">
        <v>0</v>
      </c>
      <c r="G428" s="5">
        <v>176595820908.29001</v>
      </c>
    </row>
    <row r="429" spans="1:7" ht="30" x14ac:dyDescent="0.25">
      <c r="A429" s="2" t="s">
        <v>136</v>
      </c>
      <c r="B429" s="6">
        <f t="shared" si="6"/>
        <v>6</v>
      </c>
      <c r="C429" s="2" t="s">
        <v>135</v>
      </c>
      <c r="D429" s="5">
        <v>176595820908.29001</v>
      </c>
      <c r="E429" s="5">
        <v>0</v>
      </c>
      <c r="F429" s="5">
        <v>0</v>
      </c>
      <c r="G429" s="5">
        <v>176595820908.29001</v>
      </c>
    </row>
    <row r="430" spans="1:7" hidden="1" x14ac:dyDescent="0.25">
      <c r="A430" s="2" t="s">
        <v>134</v>
      </c>
      <c r="B430" s="6">
        <f t="shared" si="6"/>
        <v>9</v>
      </c>
      <c r="C430" s="2" t="s">
        <v>109</v>
      </c>
      <c r="D430" s="5">
        <v>176595820908.29001</v>
      </c>
      <c r="E430" s="5">
        <v>0</v>
      </c>
      <c r="F430" s="5">
        <v>0</v>
      </c>
      <c r="G430" s="5">
        <v>176595820908.29001</v>
      </c>
    </row>
    <row r="431" spans="1:7" hidden="1" x14ac:dyDescent="0.25">
      <c r="A431" s="2" t="s">
        <v>133</v>
      </c>
      <c r="B431" s="6">
        <f t="shared" si="6"/>
        <v>13</v>
      </c>
      <c r="C431" s="2" t="s">
        <v>109</v>
      </c>
      <c r="D431" s="5">
        <v>176595820908.29001</v>
      </c>
      <c r="E431" s="5">
        <v>0</v>
      </c>
      <c r="F431" s="5">
        <v>0</v>
      </c>
      <c r="G431" s="5">
        <v>176595820908.29001</v>
      </c>
    </row>
    <row r="432" spans="1:7" hidden="1" x14ac:dyDescent="0.25">
      <c r="A432" s="2" t="s">
        <v>132</v>
      </c>
      <c r="B432" s="6">
        <f t="shared" si="6"/>
        <v>3</v>
      </c>
      <c r="C432" s="2" t="s">
        <v>131</v>
      </c>
      <c r="D432" s="5">
        <v>567344987.55999994</v>
      </c>
      <c r="E432" s="5">
        <v>0</v>
      </c>
      <c r="F432" s="5">
        <v>0</v>
      </c>
      <c r="G432" s="5">
        <v>567344987.55999994</v>
      </c>
    </row>
    <row r="433" spans="1:7" ht="30" x14ac:dyDescent="0.25">
      <c r="A433" s="2" t="s">
        <v>130</v>
      </c>
      <c r="B433" s="6">
        <f t="shared" si="6"/>
        <v>6</v>
      </c>
      <c r="C433" s="2" t="s">
        <v>129</v>
      </c>
      <c r="D433" s="5">
        <v>28560000</v>
      </c>
      <c r="E433" s="5">
        <v>0</v>
      </c>
      <c r="F433" s="5">
        <v>0</v>
      </c>
      <c r="G433" s="5">
        <v>28560000</v>
      </c>
    </row>
    <row r="434" spans="1:7" hidden="1" x14ac:dyDescent="0.25">
      <c r="A434" s="2" t="s">
        <v>128</v>
      </c>
      <c r="B434" s="6">
        <f t="shared" si="6"/>
        <v>9</v>
      </c>
      <c r="C434" s="2" t="s">
        <v>108</v>
      </c>
      <c r="D434" s="5">
        <v>28560000</v>
      </c>
      <c r="E434" s="5">
        <v>0</v>
      </c>
      <c r="F434" s="5">
        <v>0</v>
      </c>
      <c r="G434" s="5">
        <v>28560000</v>
      </c>
    </row>
    <row r="435" spans="1:7" hidden="1" x14ac:dyDescent="0.25">
      <c r="A435" s="2" t="s">
        <v>127</v>
      </c>
      <c r="B435" s="6">
        <f t="shared" si="6"/>
        <v>13</v>
      </c>
      <c r="C435" s="2" t="s">
        <v>108</v>
      </c>
      <c r="D435" s="5">
        <v>28560000</v>
      </c>
      <c r="E435" s="5">
        <v>0</v>
      </c>
      <c r="F435" s="5">
        <v>0</v>
      </c>
      <c r="G435" s="5">
        <v>28560000</v>
      </c>
    </row>
    <row r="436" spans="1:7" x14ac:dyDescent="0.25">
      <c r="A436" s="2" t="s">
        <v>126</v>
      </c>
      <c r="B436" s="6">
        <f t="shared" si="6"/>
        <v>6</v>
      </c>
      <c r="C436" s="2" t="s">
        <v>125</v>
      </c>
      <c r="D436" s="5">
        <v>538784987.55999994</v>
      </c>
      <c r="E436" s="5">
        <v>0</v>
      </c>
      <c r="F436" s="5">
        <v>0</v>
      </c>
      <c r="G436" s="5">
        <v>538784987.55999994</v>
      </c>
    </row>
    <row r="437" spans="1:7" hidden="1" x14ac:dyDescent="0.25">
      <c r="A437" s="2" t="s">
        <v>124</v>
      </c>
      <c r="B437" s="6">
        <f t="shared" si="6"/>
        <v>9</v>
      </c>
      <c r="C437" s="2" t="s">
        <v>106</v>
      </c>
      <c r="D437" s="5">
        <v>538784987.55999994</v>
      </c>
      <c r="E437" s="5">
        <v>0</v>
      </c>
      <c r="F437" s="5">
        <v>0</v>
      </c>
      <c r="G437" s="5">
        <v>538784987.55999994</v>
      </c>
    </row>
    <row r="438" spans="1:7" hidden="1" x14ac:dyDescent="0.25">
      <c r="A438" s="2" t="s">
        <v>123</v>
      </c>
      <c r="B438" s="6">
        <f t="shared" si="6"/>
        <v>13</v>
      </c>
      <c r="C438" s="2" t="s">
        <v>106</v>
      </c>
      <c r="D438" s="5">
        <v>538784987.55999994</v>
      </c>
      <c r="E438" s="5">
        <v>0</v>
      </c>
      <c r="F438" s="5">
        <v>0</v>
      </c>
      <c r="G438" s="5">
        <v>538784987.55999994</v>
      </c>
    </row>
    <row r="439" spans="1:7" hidden="1" x14ac:dyDescent="0.25">
      <c r="A439" s="2" t="s">
        <v>122</v>
      </c>
      <c r="B439" s="6">
        <f t="shared" si="6"/>
        <v>3</v>
      </c>
      <c r="C439" s="2" t="s">
        <v>121</v>
      </c>
      <c r="D439" s="5">
        <v>-177163165895.85001</v>
      </c>
      <c r="E439" s="5">
        <v>0</v>
      </c>
      <c r="F439" s="5">
        <v>0</v>
      </c>
      <c r="G439" s="5">
        <v>-177163165895.85001</v>
      </c>
    </row>
    <row r="440" spans="1:7" x14ac:dyDescent="0.25">
      <c r="A440" s="2" t="s">
        <v>120</v>
      </c>
      <c r="B440" s="6">
        <f t="shared" si="6"/>
        <v>6</v>
      </c>
      <c r="C440" s="2" t="s">
        <v>119</v>
      </c>
      <c r="D440" s="5">
        <v>-176595820908.29001</v>
      </c>
      <c r="E440" s="5">
        <v>0</v>
      </c>
      <c r="F440" s="5">
        <v>0</v>
      </c>
      <c r="G440" s="5">
        <v>-176595820908.29001</v>
      </c>
    </row>
    <row r="441" spans="1:7" ht="30" hidden="1" x14ac:dyDescent="0.25">
      <c r="A441" s="2" t="s">
        <v>118</v>
      </c>
      <c r="B441" s="6">
        <f t="shared" si="6"/>
        <v>9</v>
      </c>
      <c r="C441" s="2" t="s">
        <v>104</v>
      </c>
      <c r="D441" s="5">
        <v>-176595820908.29001</v>
      </c>
      <c r="E441" s="5">
        <v>0</v>
      </c>
      <c r="F441" s="5">
        <v>0</v>
      </c>
      <c r="G441" s="5">
        <v>-176595820908.29001</v>
      </c>
    </row>
    <row r="442" spans="1:7" ht="30" hidden="1" x14ac:dyDescent="0.25">
      <c r="A442" s="2" t="s">
        <v>117</v>
      </c>
      <c r="B442" s="6">
        <f t="shared" si="6"/>
        <v>13</v>
      </c>
      <c r="C442" s="2" t="s">
        <v>104</v>
      </c>
      <c r="D442" s="5">
        <v>-176595820908.29001</v>
      </c>
      <c r="E442" s="5">
        <v>0</v>
      </c>
      <c r="F442" s="5">
        <v>0</v>
      </c>
      <c r="G442" s="5">
        <v>-176595820908.29001</v>
      </c>
    </row>
    <row r="443" spans="1:7" x14ac:dyDescent="0.25">
      <c r="A443" s="2" t="s">
        <v>116</v>
      </c>
      <c r="B443" s="6">
        <f t="shared" si="6"/>
        <v>6</v>
      </c>
      <c r="C443" s="2" t="s">
        <v>115</v>
      </c>
      <c r="D443" s="5">
        <v>-567344987.55999994</v>
      </c>
      <c r="E443" s="5">
        <v>0</v>
      </c>
      <c r="F443" s="5">
        <v>0</v>
      </c>
      <c r="G443" s="5">
        <v>-567344987.55999994</v>
      </c>
    </row>
    <row r="444" spans="1:7" ht="30" hidden="1" x14ac:dyDescent="0.25">
      <c r="A444" s="2" t="s">
        <v>114</v>
      </c>
      <c r="B444" s="6">
        <f t="shared" si="6"/>
        <v>9</v>
      </c>
      <c r="C444" s="2" t="s">
        <v>107</v>
      </c>
      <c r="D444" s="5">
        <v>-28560000</v>
      </c>
      <c r="E444" s="5">
        <v>0</v>
      </c>
      <c r="F444" s="5">
        <v>0</v>
      </c>
      <c r="G444" s="5">
        <v>-28560000</v>
      </c>
    </row>
    <row r="445" spans="1:7" ht="30" hidden="1" x14ac:dyDescent="0.25">
      <c r="A445" s="2" t="s">
        <v>113</v>
      </c>
      <c r="B445" s="6">
        <f t="shared" si="6"/>
        <v>13</v>
      </c>
      <c r="C445" s="2" t="s">
        <v>107</v>
      </c>
      <c r="D445" s="5">
        <v>-28560000</v>
      </c>
      <c r="E445" s="5">
        <v>0</v>
      </c>
      <c r="F445" s="5">
        <v>0</v>
      </c>
      <c r="G445" s="5">
        <v>-28560000</v>
      </c>
    </row>
    <row r="446" spans="1:7" ht="30" hidden="1" x14ac:dyDescent="0.25">
      <c r="A446" s="2" t="s">
        <v>112</v>
      </c>
      <c r="B446" s="6">
        <f t="shared" si="6"/>
        <v>9</v>
      </c>
      <c r="C446" s="2" t="s">
        <v>111</v>
      </c>
      <c r="D446" s="5">
        <v>-538784987.55999994</v>
      </c>
      <c r="E446" s="5">
        <v>0</v>
      </c>
      <c r="F446" s="5">
        <v>0</v>
      </c>
      <c r="G446" s="5">
        <v>-538784987.55999994</v>
      </c>
    </row>
    <row r="447" spans="1:7" hidden="1" x14ac:dyDescent="0.25">
      <c r="A447" s="2" t="s">
        <v>110</v>
      </c>
      <c r="B447" s="6">
        <f t="shared" si="6"/>
        <v>13</v>
      </c>
      <c r="C447" s="2" t="s">
        <v>106</v>
      </c>
      <c r="D447" s="5">
        <v>-538784987.55999994</v>
      </c>
      <c r="E447" s="5">
        <v>0</v>
      </c>
      <c r="F447" s="5">
        <v>0</v>
      </c>
      <c r="G447" s="5">
        <v>-538784987.55999994</v>
      </c>
    </row>
  </sheetData>
  <autoFilter ref="A9:G447" xr:uid="{2A9C4159-26E4-454C-B603-40875C2C2864}">
    <filterColumn colId="1">
      <filters>
        <filter val="6"/>
      </filters>
    </filterColumn>
  </autoFilter>
  <pageMargins left="0.75" right="0.75" top="1" bottom="1" header="0.5" footer="0.5"/>
  <drawing r:id="rId1"/>
  <legacyDrawing r:id="rId2"/>
  <controls>
    <mc:AlternateContent xmlns:mc="http://schemas.openxmlformats.org/markup-compatibility/2006">
      <mc:Choice Requires="x14">
        <control shapeId="2050" r:id="rId3" name="Control 2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2050" r:id="rId3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Estado Situacion Financiera</vt:lpstr>
      <vt:lpstr>Estado de Resultados</vt:lpstr>
      <vt:lpstr>SYM-MAYO2021</vt:lpstr>
      <vt:lpstr>SYM-MAYO2020</vt:lpstr>
      <vt:lpstr>'Estado de Resultados'!Área_de_impresión</vt:lpstr>
      <vt:lpstr>'Estado Situacion Financiera'!Área_de_impresión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2021-06-26T00:00:01Z</cp:lastPrinted>
  <dcterms:created xsi:type="dcterms:W3CDTF">2021-06-25T18:39:23Z</dcterms:created>
  <dcterms:modified xsi:type="dcterms:W3CDTF">2021-07-07T20:28:39Z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