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4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drawings/drawing5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DESKTOP-GCJLC03\Sección de contabilidad 2024\ESTADOS FINANCIEROS 2024\INFORMES FINANCIEROS 2024\06 JUNIO 2024\"/>
    </mc:Choice>
  </mc:AlternateContent>
  <bookViews>
    <workbookView xWindow="0" yWindow="0" windowWidth="7245" windowHeight="2475" tabRatio="781" activeTab="1"/>
  </bookViews>
  <sheets>
    <sheet name="Estado Situacion Financiera" sheetId="4" r:id="rId1"/>
    <sheet name="Estado de Resultados" sheetId="5" r:id="rId2"/>
    <sheet name="31MARZ2024" sheetId="1" r:id="rId3"/>
    <sheet name="30JUNIO2023" sheetId="6" r:id="rId4"/>
    <sheet name="30JUNIO2024" sheetId="7" r:id="rId5"/>
  </sheets>
  <definedNames>
    <definedName name="_xlnm._FilterDatabase" localSheetId="3" hidden="1">'30JUNIO2023'!$A$9:$G$683</definedName>
    <definedName name="_xlnm._FilterDatabase" localSheetId="4" hidden="1">'30JUNIO2024'!$A$9:$G$731</definedName>
    <definedName name="_xlnm._FilterDatabase" localSheetId="2" hidden="1">'31MARZ2024'!$A$9:$G$705</definedName>
    <definedName name="_xlnm.Print_Area" localSheetId="1">'Estado de Resultados'!$B$2:$P$52</definedName>
    <definedName name="_xlnm.Print_Area" localSheetId="0">'Estado Situacion Financiera'!$B$53:$S$142</definedName>
    <definedName name="_xlnm.Print_Titles" localSheetId="3">'30JUNIO2023'!$9:$9</definedName>
    <definedName name="_xlnm.Print_Titles" localSheetId="4">'30JUNIO2024'!$9:$9</definedName>
    <definedName name="_xlnm.Print_Titles" localSheetId="2">'31MARZ2024'!$9:$9</definedName>
  </definedNames>
  <calcPr calcId="162913"/>
</workbook>
</file>

<file path=xl/calcChain.xml><?xml version="1.0" encoding="utf-8"?>
<calcChain xmlns="http://schemas.openxmlformats.org/spreadsheetml/2006/main">
  <c r="G65" i="5" l="1"/>
  <c r="I514" i="1"/>
  <c r="P100" i="4"/>
  <c r="I268" i="1"/>
  <c r="M118" i="5"/>
  <c r="J268" i="1"/>
  <c r="B11" i="6" l="1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116" i="6"/>
  <c r="B117" i="6"/>
  <c r="B118" i="6"/>
  <c r="B119" i="6"/>
  <c r="B120" i="6"/>
  <c r="B121" i="6"/>
  <c r="B122" i="6"/>
  <c r="B123" i="6"/>
  <c r="B124" i="6"/>
  <c r="B125" i="6"/>
  <c r="B126" i="6"/>
  <c r="B127" i="6"/>
  <c r="B128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146" i="6"/>
  <c r="B147" i="6"/>
  <c r="B148" i="6"/>
  <c r="B149" i="6"/>
  <c r="B150" i="6"/>
  <c r="B151" i="6"/>
  <c r="B152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67" i="6"/>
  <c r="B168" i="6"/>
  <c r="B169" i="6"/>
  <c r="B170" i="6"/>
  <c r="B171" i="6"/>
  <c r="B172" i="6"/>
  <c r="B173" i="6"/>
  <c r="B174" i="6"/>
  <c r="B175" i="6"/>
  <c r="B176" i="6"/>
  <c r="B177" i="6"/>
  <c r="B178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98" i="6"/>
  <c r="B199" i="6"/>
  <c r="B200" i="6"/>
  <c r="B201" i="6"/>
  <c r="B202" i="6"/>
  <c r="B203" i="6"/>
  <c r="B204" i="6"/>
  <c r="B205" i="6"/>
  <c r="B206" i="6"/>
  <c r="B207" i="6"/>
  <c r="B208" i="6"/>
  <c r="B209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29" i="6"/>
  <c r="B230" i="6"/>
  <c r="B231" i="6"/>
  <c r="B232" i="6"/>
  <c r="B233" i="6"/>
  <c r="B234" i="6"/>
  <c r="B235" i="6"/>
  <c r="B236" i="6"/>
  <c r="B237" i="6"/>
  <c r="B238" i="6"/>
  <c r="B239" i="6"/>
  <c r="B240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60" i="6"/>
  <c r="B261" i="6"/>
  <c r="B262" i="6"/>
  <c r="B263" i="6"/>
  <c r="B264" i="6"/>
  <c r="B265" i="6"/>
  <c r="B266" i="6"/>
  <c r="B267" i="6"/>
  <c r="B268" i="6"/>
  <c r="B269" i="6"/>
  <c r="B270" i="6"/>
  <c r="B271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91" i="6"/>
  <c r="B292" i="6"/>
  <c r="B293" i="6"/>
  <c r="B294" i="6"/>
  <c r="B295" i="6"/>
  <c r="B296" i="6"/>
  <c r="B297" i="6"/>
  <c r="B298" i="6"/>
  <c r="B299" i="6"/>
  <c r="B300" i="6"/>
  <c r="B301" i="6"/>
  <c r="B302" i="6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22" i="6"/>
  <c r="B323" i="6"/>
  <c r="B324" i="6"/>
  <c r="B325" i="6"/>
  <c r="B326" i="6"/>
  <c r="B327" i="6"/>
  <c r="B328" i="6"/>
  <c r="B329" i="6"/>
  <c r="B330" i="6"/>
  <c r="B331" i="6"/>
  <c r="B332" i="6"/>
  <c r="B333" i="6"/>
  <c r="B334" i="6"/>
  <c r="B335" i="6"/>
  <c r="B336" i="6"/>
  <c r="B337" i="6"/>
  <c r="B338" i="6"/>
  <c r="B339" i="6"/>
  <c r="B340" i="6"/>
  <c r="B341" i="6"/>
  <c r="B342" i="6"/>
  <c r="B343" i="6"/>
  <c r="B344" i="6"/>
  <c r="B345" i="6"/>
  <c r="B346" i="6"/>
  <c r="B347" i="6"/>
  <c r="B348" i="6"/>
  <c r="B349" i="6"/>
  <c r="B350" i="6"/>
  <c r="B351" i="6"/>
  <c r="B352" i="6"/>
  <c r="B353" i="6"/>
  <c r="B354" i="6"/>
  <c r="B355" i="6"/>
  <c r="B356" i="6"/>
  <c r="B357" i="6"/>
  <c r="B358" i="6"/>
  <c r="B359" i="6"/>
  <c r="B360" i="6"/>
  <c r="B361" i="6"/>
  <c r="B362" i="6"/>
  <c r="B363" i="6"/>
  <c r="B364" i="6"/>
  <c r="B365" i="6"/>
  <c r="B366" i="6"/>
  <c r="B367" i="6"/>
  <c r="B368" i="6"/>
  <c r="B369" i="6"/>
  <c r="B370" i="6"/>
  <c r="B371" i="6"/>
  <c r="B372" i="6"/>
  <c r="B373" i="6"/>
  <c r="B374" i="6"/>
  <c r="B375" i="6"/>
  <c r="B376" i="6"/>
  <c r="B377" i="6"/>
  <c r="B378" i="6"/>
  <c r="B379" i="6"/>
  <c r="B380" i="6"/>
  <c r="B381" i="6"/>
  <c r="B382" i="6"/>
  <c r="B383" i="6"/>
  <c r="B384" i="6"/>
  <c r="B385" i="6"/>
  <c r="B386" i="6"/>
  <c r="B387" i="6"/>
  <c r="B388" i="6"/>
  <c r="B389" i="6"/>
  <c r="B390" i="6"/>
  <c r="B391" i="6"/>
  <c r="B392" i="6"/>
  <c r="B393" i="6"/>
  <c r="B394" i="6"/>
  <c r="B395" i="6"/>
  <c r="B396" i="6"/>
  <c r="B397" i="6"/>
  <c r="B398" i="6"/>
  <c r="B399" i="6"/>
  <c r="B400" i="6"/>
  <c r="B401" i="6"/>
  <c r="B402" i="6"/>
  <c r="B403" i="6"/>
  <c r="B404" i="6"/>
  <c r="B405" i="6"/>
  <c r="B406" i="6"/>
  <c r="B407" i="6"/>
  <c r="B408" i="6"/>
  <c r="B409" i="6"/>
  <c r="B410" i="6"/>
  <c r="B411" i="6"/>
  <c r="B412" i="6"/>
  <c r="B413" i="6"/>
  <c r="B414" i="6"/>
  <c r="B415" i="6"/>
  <c r="B416" i="6"/>
  <c r="B417" i="6"/>
  <c r="B418" i="6"/>
  <c r="B419" i="6"/>
  <c r="B420" i="6"/>
  <c r="B421" i="6"/>
  <c r="B422" i="6"/>
  <c r="B423" i="6"/>
  <c r="B424" i="6"/>
  <c r="B425" i="6"/>
  <c r="B426" i="6"/>
  <c r="B427" i="6"/>
  <c r="B428" i="6"/>
  <c r="B429" i="6"/>
  <c r="B430" i="6"/>
  <c r="B431" i="6"/>
  <c r="B432" i="6"/>
  <c r="B433" i="6"/>
  <c r="B434" i="6"/>
  <c r="B435" i="6"/>
  <c r="B436" i="6"/>
  <c r="B437" i="6"/>
  <c r="B438" i="6"/>
  <c r="B439" i="6"/>
  <c r="B440" i="6"/>
  <c r="B441" i="6"/>
  <c r="B442" i="6"/>
  <c r="B443" i="6"/>
  <c r="B444" i="6"/>
  <c r="B445" i="6"/>
  <c r="B446" i="6"/>
  <c r="B447" i="6"/>
  <c r="B448" i="6"/>
  <c r="B449" i="6"/>
  <c r="B450" i="6"/>
  <c r="B451" i="6"/>
  <c r="B452" i="6"/>
  <c r="B453" i="6"/>
  <c r="B454" i="6"/>
  <c r="B455" i="6"/>
  <c r="B456" i="6"/>
  <c r="B457" i="6"/>
  <c r="B458" i="6"/>
  <c r="B459" i="6"/>
  <c r="B460" i="6"/>
  <c r="B461" i="6"/>
  <c r="B462" i="6"/>
  <c r="B463" i="6"/>
  <c r="B464" i="6"/>
  <c r="B465" i="6"/>
  <c r="B466" i="6"/>
  <c r="B467" i="6"/>
  <c r="B468" i="6"/>
  <c r="B469" i="6"/>
  <c r="B470" i="6"/>
  <c r="B471" i="6"/>
  <c r="B472" i="6"/>
  <c r="B473" i="6"/>
  <c r="B474" i="6"/>
  <c r="B475" i="6"/>
  <c r="B476" i="6"/>
  <c r="B477" i="6"/>
  <c r="B478" i="6"/>
  <c r="B479" i="6"/>
  <c r="B480" i="6"/>
  <c r="B481" i="6"/>
  <c r="B482" i="6"/>
  <c r="B483" i="6"/>
  <c r="B484" i="6"/>
  <c r="B485" i="6"/>
  <c r="B486" i="6"/>
  <c r="B487" i="6"/>
  <c r="B488" i="6"/>
  <c r="B489" i="6"/>
  <c r="B490" i="6"/>
  <c r="B491" i="6"/>
  <c r="B492" i="6"/>
  <c r="B493" i="6"/>
  <c r="B494" i="6"/>
  <c r="B495" i="6"/>
  <c r="B496" i="6"/>
  <c r="B497" i="6"/>
  <c r="B498" i="6"/>
  <c r="B499" i="6"/>
  <c r="B500" i="6"/>
  <c r="B501" i="6"/>
  <c r="B502" i="6"/>
  <c r="B503" i="6"/>
  <c r="B504" i="6"/>
  <c r="B505" i="6"/>
  <c r="B506" i="6"/>
  <c r="B507" i="6"/>
  <c r="B508" i="6"/>
  <c r="B509" i="6"/>
  <c r="B510" i="6"/>
  <c r="B511" i="6"/>
  <c r="B512" i="6"/>
  <c r="B513" i="6"/>
  <c r="B514" i="6"/>
  <c r="B515" i="6"/>
  <c r="B516" i="6"/>
  <c r="B517" i="6"/>
  <c r="B518" i="6"/>
  <c r="B519" i="6"/>
  <c r="B520" i="6"/>
  <c r="B521" i="6"/>
  <c r="B522" i="6"/>
  <c r="B523" i="6"/>
  <c r="B524" i="6"/>
  <c r="B525" i="6"/>
  <c r="B526" i="6"/>
  <c r="B527" i="6"/>
  <c r="B528" i="6"/>
  <c r="B529" i="6"/>
  <c r="B530" i="6"/>
  <c r="B531" i="6"/>
  <c r="B532" i="6"/>
  <c r="B533" i="6"/>
  <c r="B534" i="6"/>
  <c r="B535" i="6"/>
  <c r="B536" i="6"/>
  <c r="B537" i="6"/>
  <c r="B538" i="6"/>
  <c r="B539" i="6"/>
  <c r="B540" i="6"/>
  <c r="B541" i="6"/>
  <c r="B542" i="6"/>
  <c r="B543" i="6"/>
  <c r="B544" i="6"/>
  <c r="B545" i="6"/>
  <c r="B546" i="6"/>
  <c r="B547" i="6"/>
  <c r="B548" i="6"/>
  <c r="B549" i="6"/>
  <c r="B550" i="6"/>
  <c r="B551" i="6"/>
  <c r="B552" i="6"/>
  <c r="B553" i="6"/>
  <c r="B554" i="6"/>
  <c r="B555" i="6"/>
  <c r="B556" i="6"/>
  <c r="B557" i="6"/>
  <c r="B558" i="6"/>
  <c r="B559" i="6"/>
  <c r="B560" i="6"/>
  <c r="B561" i="6"/>
  <c r="B562" i="6"/>
  <c r="B563" i="6"/>
  <c r="B564" i="6"/>
  <c r="B565" i="6"/>
  <c r="B566" i="6"/>
  <c r="B567" i="6"/>
  <c r="B568" i="6"/>
  <c r="B569" i="6"/>
  <c r="B570" i="6"/>
  <c r="B571" i="6"/>
  <c r="B572" i="6"/>
  <c r="B573" i="6"/>
  <c r="B574" i="6"/>
  <c r="B575" i="6"/>
  <c r="B576" i="6"/>
  <c r="B577" i="6"/>
  <c r="B578" i="6"/>
  <c r="B579" i="6"/>
  <c r="B580" i="6"/>
  <c r="B581" i="6"/>
  <c r="B582" i="6"/>
  <c r="B583" i="6"/>
  <c r="B584" i="6"/>
  <c r="B585" i="6"/>
  <c r="B586" i="6"/>
  <c r="B587" i="6"/>
  <c r="B588" i="6"/>
  <c r="B589" i="6"/>
  <c r="B590" i="6"/>
  <c r="B591" i="6"/>
  <c r="B592" i="6"/>
  <c r="B593" i="6"/>
  <c r="B594" i="6"/>
  <c r="B595" i="6"/>
  <c r="B596" i="6"/>
  <c r="B597" i="6"/>
  <c r="B598" i="6"/>
  <c r="B599" i="6"/>
  <c r="B600" i="6"/>
  <c r="B601" i="6"/>
  <c r="B602" i="6"/>
  <c r="B603" i="6"/>
  <c r="B604" i="6"/>
  <c r="B605" i="6"/>
  <c r="B606" i="6"/>
  <c r="B607" i="6"/>
  <c r="B608" i="6"/>
  <c r="B609" i="6"/>
  <c r="B610" i="6"/>
  <c r="B611" i="6"/>
  <c r="B612" i="6"/>
  <c r="B613" i="6"/>
  <c r="B614" i="6"/>
  <c r="B615" i="6"/>
  <c r="B616" i="6"/>
  <c r="B617" i="6"/>
  <c r="B618" i="6"/>
  <c r="B619" i="6"/>
  <c r="B620" i="6"/>
  <c r="B621" i="6"/>
  <c r="B622" i="6"/>
  <c r="B623" i="6"/>
  <c r="B624" i="6"/>
  <c r="B625" i="6"/>
  <c r="B626" i="6"/>
  <c r="B627" i="6"/>
  <c r="B628" i="6"/>
  <c r="B629" i="6"/>
  <c r="B630" i="6"/>
  <c r="B631" i="6"/>
  <c r="B632" i="6"/>
  <c r="B633" i="6"/>
  <c r="B634" i="6"/>
  <c r="B635" i="6"/>
  <c r="B636" i="6"/>
  <c r="B637" i="6"/>
  <c r="B638" i="6"/>
  <c r="B639" i="6"/>
  <c r="B640" i="6"/>
  <c r="B641" i="6"/>
  <c r="B642" i="6"/>
  <c r="B643" i="6"/>
  <c r="B644" i="6"/>
  <c r="B645" i="6"/>
  <c r="B646" i="6"/>
  <c r="B647" i="6"/>
  <c r="B648" i="6"/>
  <c r="B649" i="6"/>
  <c r="B650" i="6"/>
  <c r="B651" i="6"/>
  <c r="B652" i="6"/>
  <c r="B653" i="6"/>
  <c r="B654" i="6"/>
  <c r="B655" i="6"/>
  <c r="B656" i="6"/>
  <c r="B657" i="6"/>
  <c r="B658" i="6"/>
  <c r="B659" i="6"/>
  <c r="B660" i="6"/>
  <c r="B661" i="6"/>
  <c r="B662" i="6"/>
  <c r="B663" i="6"/>
  <c r="B664" i="6"/>
  <c r="B665" i="6"/>
  <c r="B666" i="6"/>
  <c r="B667" i="6"/>
  <c r="B668" i="6"/>
  <c r="B669" i="6"/>
  <c r="B670" i="6"/>
  <c r="B671" i="6"/>
  <c r="B672" i="6"/>
  <c r="B673" i="6"/>
  <c r="B674" i="6"/>
  <c r="B675" i="6"/>
  <c r="B676" i="6"/>
  <c r="B677" i="6"/>
  <c r="B678" i="6"/>
  <c r="B679" i="6"/>
  <c r="B680" i="6"/>
  <c r="B681" i="6"/>
  <c r="B682" i="6"/>
  <c r="B683" i="6"/>
  <c r="B10" i="6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46" i="7"/>
  <c r="B47" i="7"/>
  <c r="B48" i="7"/>
  <c r="B49" i="7"/>
  <c r="B50" i="7"/>
  <c r="B51" i="7"/>
  <c r="B52" i="7"/>
  <c r="B53" i="7"/>
  <c r="B54" i="7"/>
  <c r="B55" i="7"/>
  <c r="B56" i="7"/>
  <c r="B57" i="7"/>
  <c r="B58" i="7"/>
  <c r="B59" i="7"/>
  <c r="B60" i="7"/>
  <c r="B61" i="7"/>
  <c r="B62" i="7"/>
  <c r="B63" i="7"/>
  <c r="B64" i="7"/>
  <c r="B65" i="7"/>
  <c r="B66" i="7"/>
  <c r="B67" i="7"/>
  <c r="B68" i="7"/>
  <c r="B69" i="7"/>
  <c r="B70" i="7"/>
  <c r="B71" i="7"/>
  <c r="B72" i="7"/>
  <c r="B73" i="7"/>
  <c r="B74" i="7"/>
  <c r="B75" i="7"/>
  <c r="B76" i="7"/>
  <c r="B77" i="7"/>
  <c r="B78" i="7"/>
  <c r="B79" i="7"/>
  <c r="B80" i="7"/>
  <c r="B81" i="7"/>
  <c r="B82" i="7"/>
  <c r="B83" i="7"/>
  <c r="B84" i="7"/>
  <c r="B85" i="7"/>
  <c r="B86" i="7"/>
  <c r="B87" i="7"/>
  <c r="B88" i="7"/>
  <c r="B89" i="7"/>
  <c r="B90" i="7"/>
  <c r="B91" i="7"/>
  <c r="B92" i="7"/>
  <c r="B93" i="7"/>
  <c r="B94" i="7"/>
  <c r="B95" i="7"/>
  <c r="B96" i="7"/>
  <c r="B97" i="7"/>
  <c r="B98" i="7"/>
  <c r="B99" i="7"/>
  <c r="B100" i="7"/>
  <c r="B101" i="7"/>
  <c r="B102" i="7"/>
  <c r="B103" i="7"/>
  <c r="B104" i="7"/>
  <c r="B105" i="7"/>
  <c r="B106" i="7"/>
  <c r="B107" i="7"/>
  <c r="B108" i="7"/>
  <c r="B109" i="7"/>
  <c r="B110" i="7"/>
  <c r="B111" i="7"/>
  <c r="B112" i="7"/>
  <c r="B113" i="7"/>
  <c r="B114" i="7"/>
  <c r="B115" i="7"/>
  <c r="B116" i="7"/>
  <c r="B117" i="7"/>
  <c r="B118" i="7"/>
  <c r="B119" i="7"/>
  <c r="B120" i="7"/>
  <c r="B121" i="7"/>
  <c r="B122" i="7"/>
  <c r="B123" i="7"/>
  <c r="B124" i="7"/>
  <c r="B125" i="7"/>
  <c r="B126" i="7"/>
  <c r="B127" i="7"/>
  <c r="B128" i="7"/>
  <c r="B129" i="7"/>
  <c r="B130" i="7"/>
  <c r="B131" i="7"/>
  <c r="B132" i="7"/>
  <c r="B133" i="7"/>
  <c r="B134" i="7"/>
  <c r="B135" i="7"/>
  <c r="B136" i="7"/>
  <c r="B137" i="7"/>
  <c r="B138" i="7"/>
  <c r="B139" i="7"/>
  <c r="B140" i="7"/>
  <c r="B141" i="7"/>
  <c r="B142" i="7"/>
  <c r="B143" i="7"/>
  <c r="B144" i="7"/>
  <c r="B145" i="7"/>
  <c r="B146" i="7"/>
  <c r="B147" i="7"/>
  <c r="B148" i="7"/>
  <c r="B149" i="7"/>
  <c r="B150" i="7"/>
  <c r="B151" i="7"/>
  <c r="B152" i="7"/>
  <c r="B153" i="7"/>
  <c r="B154" i="7"/>
  <c r="B155" i="7"/>
  <c r="B156" i="7"/>
  <c r="B157" i="7"/>
  <c r="B158" i="7"/>
  <c r="B159" i="7"/>
  <c r="B160" i="7"/>
  <c r="B161" i="7"/>
  <c r="B162" i="7"/>
  <c r="B163" i="7"/>
  <c r="B164" i="7"/>
  <c r="B165" i="7"/>
  <c r="B166" i="7"/>
  <c r="B167" i="7"/>
  <c r="B168" i="7"/>
  <c r="B169" i="7"/>
  <c r="B170" i="7"/>
  <c r="B171" i="7"/>
  <c r="B172" i="7"/>
  <c r="B173" i="7"/>
  <c r="B174" i="7"/>
  <c r="B175" i="7"/>
  <c r="B176" i="7"/>
  <c r="B177" i="7"/>
  <c r="B178" i="7"/>
  <c r="B179" i="7"/>
  <c r="B180" i="7"/>
  <c r="B181" i="7"/>
  <c r="B182" i="7"/>
  <c r="B183" i="7"/>
  <c r="B184" i="7"/>
  <c r="B185" i="7"/>
  <c r="B186" i="7"/>
  <c r="B187" i="7"/>
  <c r="B188" i="7"/>
  <c r="B189" i="7"/>
  <c r="B190" i="7"/>
  <c r="B191" i="7"/>
  <c r="B192" i="7"/>
  <c r="B193" i="7"/>
  <c r="B194" i="7"/>
  <c r="B195" i="7"/>
  <c r="B196" i="7"/>
  <c r="B197" i="7"/>
  <c r="B198" i="7"/>
  <c r="B199" i="7"/>
  <c r="B200" i="7"/>
  <c r="B201" i="7"/>
  <c r="B202" i="7"/>
  <c r="B203" i="7"/>
  <c r="B204" i="7"/>
  <c r="B205" i="7"/>
  <c r="B206" i="7"/>
  <c r="B207" i="7"/>
  <c r="B208" i="7"/>
  <c r="B209" i="7"/>
  <c r="B210" i="7"/>
  <c r="B211" i="7"/>
  <c r="B212" i="7"/>
  <c r="B213" i="7"/>
  <c r="B214" i="7"/>
  <c r="B215" i="7"/>
  <c r="B216" i="7"/>
  <c r="B217" i="7"/>
  <c r="B218" i="7"/>
  <c r="B219" i="7"/>
  <c r="B220" i="7"/>
  <c r="B221" i="7"/>
  <c r="B222" i="7"/>
  <c r="B223" i="7"/>
  <c r="B224" i="7"/>
  <c r="B225" i="7"/>
  <c r="B226" i="7"/>
  <c r="B227" i="7"/>
  <c r="B228" i="7"/>
  <c r="B229" i="7"/>
  <c r="B230" i="7"/>
  <c r="B231" i="7"/>
  <c r="B232" i="7"/>
  <c r="B233" i="7"/>
  <c r="B234" i="7"/>
  <c r="B235" i="7"/>
  <c r="B236" i="7"/>
  <c r="B237" i="7"/>
  <c r="B238" i="7"/>
  <c r="B239" i="7"/>
  <c r="B240" i="7"/>
  <c r="B241" i="7"/>
  <c r="B242" i="7"/>
  <c r="B243" i="7"/>
  <c r="B244" i="7"/>
  <c r="B245" i="7"/>
  <c r="B246" i="7"/>
  <c r="B247" i="7"/>
  <c r="B248" i="7"/>
  <c r="B249" i="7"/>
  <c r="B250" i="7"/>
  <c r="B251" i="7"/>
  <c r="B252" i="7"/>
  <c r="B253" i="7"/>
  <c r="B254" i="7"/>
  <c r="B255" i="7"/>
  <c r="B256" i="7"/>
  <c r="B257" i="7"/>
  <c r="B258" i="7"/>
  <c r="B259" i="7"/>
  <c r="B260" i="7"/>
  <c r="B261" i="7"/>
  <c r="B262" i="7"/>
  <c r="B263" i="7"/>
  <c r="B264" i="7"/>
  <c r="B265" i="7"/>
  <c r="B266" i="7"/>
  <c r="B267" i="7"/>
  <c r="B268" i="7"/>
  <c r="B269" i="7"/>
  <c r="B270" i="7"/>
  <c r="B271" i="7"/>
  <c r="B272" i="7"/>
  <c r="B273" i="7"/>
  <c r="B274" i="7"/>
  <c r="B275" i="7"/>
  <c r="B276" i="7"/>
  <c r="B277" i="7"/>
  <c r="B278" i="7"/>
  <c r="B279" i="7"/>
  <c r="B280" i="7"/>
  <c r="B281" i="7"/>
  <c r="B282" i="7"/>
  <c r="B283" i="7"/>
  <c r="B284" i="7"/>
  <c r="B285" i="7"/>
  <c r="B286" i="7"/>
  <c r="B287" i="7"/>
  <c r="B288" i="7"/>
  <c r="B289" i="7"/>
  <c r="B290" i="7"/>
  <c r="B291" i="7"/>
  <c r="B292" i="7"/>
  <c r="B293" i="7"/>
  <c r="B294" i="7"/>
  <c r="B295" i="7"/>
  <c r="B296" i="7"/>
  <c r="B297" i="7"/>
  <c r="B298" i="7"/>
  <c r="B299" i="7"/>
  <c r="B300" i="7"/>
  <c r="B301" i="7"/>
  <c r="B302" i="7"/>
  <c r="B303" i="7"/>
  <c r="B304" i="7"/>
  <c r="B305" i="7"/>
  <c r="B306" i="7"/>
  <c r="B307" i="7"/>
  <c r="B308" i="7"/>
  <c r="B309" i="7"/>
  <c r="B310" i="7"/>
  <c r="B311" i="7"/>
  <c r="B312" i="7"/>
  <c r="B313" i="7"/>
  <c r="B314" i="7"/>
  <c r="B315" i="7"/>
  <c r="B316" i="7"/>
  <c r="B317" i="7"/>
  <c r="B318" i="7"/>
  <c r="B319" i="7"/>
  <c r="B320" i="7"/>
  <c r="B321" i="7"/>
  <c r="B322" i="7"/>
  <c r="B323" i="7"/>
  <c r="B324" i="7"/>
  <c r="B325" i="7"/>
  <c r="B326" i="7"/>
  <c r="B327" i="7"/>
  <c r="B328" i="7"/>
  <c r="B329" i="7"/>
  <c r="B330" i="7"/>
  <c r="B331" i="7"/>
  <c r="B332" i="7"/>
  <c r="B333" i="7"/>
  <c r="B334" i="7"/>
  <c r="B335" i="7"/>
  <c r="B336" i="7"/>
  <c r="B337" i="7"/>
  <c r="B338" i="7"/>
  <c r="B339" i="7"/>
  <c r="B340" i="7"/>
  <c r="B341" i="7"/>
  <c r="B342" i="7"/>
  <c r="B343" i="7"/>
  <c r="B344" i="7"/>
  <c r="B345" i="7"/>
  <c r="B346" i="7"/>
  <c r="B347" i="7"/>
  <c r="B348" i="7"/>
  <c r="B349" i="7"/>
  <c r="B350" i="7"/>
  <c r="B351" i="7"/>
  <c r="B352" i="7"/>
  <c r="B353" i="7"/>
  <c r="B354" i="7"/>
  <c r="B355" i="7"/>
  <c r="B356" i="7"/>
  <c r="B357" i="7"/>
  <c r="B358" i="7"/>
  <c r="B359" i="7"/>
  <c r="B360" i="7"/>
  <c r="B361" i="7"/>
  <c r="B362" i="7"/>
  <c r="B363" i="7"/>
  <c r="B364" i="7"/>
  <c r="B365" i="7"/>
  <c r="B366" i="7"/>
  <c r="B367" i="7"/>
  <c r="B368" i="7"/>
  <c r="B369" i="7"/>
  <c r="B370" i="7"/>
  <c r="B371" i="7"/>
  <c r="B372" i="7"/>
  <c r="B373" i="7"/>
  <c r="B374" i="7"/>
  <c r="B375" i="7"/>
  <c r="B376" i="7"/>
  <c r="B377" i="7"/>
  <c r="B378" i="7"/>
  <c r="B379" i="7"/>
  <c r="B380" i="7"/>
  <c r="B381" i="7"/>
  <c r="B382" i="7"/>
  <c r="B383" i="7"/>
  <c r="B384" i="7"/>
  <c r="B385" i="7"/>
  <c r="B386" i="7"/>
  <c r="B387" i="7"/>
  <c r="B388" i="7"/>
  <c r="B389" i="7"/>
  <c r="B390" i="7"/>
  <c r="B391" i="7"/>
  <c r="B392" i="7"/>
  <c r="B393" i="7"/>
  <c r="B394" i="7"/>
  <c r="B395" i="7"/>
  <c r="B396" i="7"/>
  <c r="B397" i="7"/>
  <c r="B398" i="7"/>
  <c r="B399" i="7"/>
  <c r="B400" i="7"/>
  <c r="B401" i="7"/>
  <c r="B402" i="7"/>
  <c r="B403" i="7"/>
  <c r="B404" i="7"/>
  <c r="B405" i="7"/>
  <c r="B406" i="7"/>
  <c r="B407" i="7"/>
  <c r="B408" i="7"/>
  <c r="B409" i="7"/>
  <c r="B410" i="7"/>
  <c r="B411" i="7"/>
  <c r="B412" i="7"/>
  <c r="B413" i="7"/>
  <c r="B414" i="7"/>
  <c r="B415" i="7"/>
  <c r="B416" i="7"/>
  <c r="B417" i="7"/>
  <c r="B418" i="7"/>
  <c r="B419" i="7"/>
  <c r="B420" i="7"/>
  <c r="B421" i="7"/>
  <c r="B422" i="7"/>
  <c r="B423" i="7"/>
  <c r="B424" i="7"/>
  <c r="B425" i="7"/>
  <c r="B426" i="7"/>
  <c r="B427" i="7"/>
  <c r="B428" i="7"/>
  <c r="B429" i="7"/>
  <c r="B430" i="7"/>
  <c r="B431" i="7"/>
  <c r="B432" i="7"/>
  <c r="B433" i="7"/>
  <c r="B434" i="7"/>
  <c r="B435" i="7"/>
  <c r="B436" i="7"/>
  <c r="B437" i="7"/>
  <c r="B438" i="7"/>
  <c r="B439" i="7"/>
  <c r="B440" i="7"/>
  <c r="B441" i="7"/>
  <c r="B442" i="7"/>
  <c r="B443" i="7"/>
  <c r="B444" i="7"/>
  <c r="B445" i="7"/>
  <c r="B446" i="7"/>
  <c r="B447" i="7"/>
  <c r="B448" i="7"/>
  <c r="B449" i="7"/>
  <c r="B450" i="7"/>
  <c r="B451" i="7"/>
  <c r="B452" i="7"/>
  <c r="B453" i="7"/>
  <c r="B454" i="7"/>
  <c r="B455" i="7"/>
  <c r="B456" i="7"/>
  <c r="B457" i="7"/>
  <c r="B458" i="7"/>
  <c r="B459" i="7"/>
  <c r="B460" i="7"/>
  <c r="B461" i="7"/>
  <c r="B462" i="7"/>
  <c r="B463" i="7"/>
  <c r="B464" i="7"/>
  <c r="B465" i="7"/>
  <c r="B466" i="7"/>
  <c r="B467" i="7"/>
  <c r="B468" i="7"/>
  <c r="B469" i="7"/>
  <c r="B470" i="7"/>
  <c r="B471" i="7"/>
  <c r="B472" i="7"/>
  <c r="B473" i="7"/>
  <c r="B474" i="7"/>
  <c r="B475" i="7"/>
  <c r="B476" i="7"/>
  <c r="B477" i="7"/>
  <c r="B478" i="7"/>
  <c r="B479" i="7"/>
  <c r="B480" i="7"/>
  <c r="B481" i="7"/>
  <c r="B482" i="7"/>
  <c r="B483" i="7"/>
  <c r="B484" i="7"/>
  <c r="B485" i="7"/>
  <c r="B486" i="7"/>
  <c r="B487" i="7"/>
  <c r="B488" i="7"/>
  <c r="B489" i="7"/>
  <c r="B490" i="7"/>
  <c r="B491" i="7"/>
  <c r="B492" i="7"/>
  <c r="B493" i="7"/>
  <c r="B494" i="7"/>
  <c r="B495" i="7"/>
  <c r="B496" i="7"/>
  <c r="B497" i="7"/>
  <c r="B498" i="7"/>
  <c r="B499" i="7"/>
  <c r="B500" i="7"/>
  <c r="B501" i="7"/>
  <c r="B502" i="7"/>
  <c r="B503" i="7"/>
  <c r="B504" i="7"/>
  <c r="B505" i="7"/>
  <c r="B506" i="7"/>
  <c r="B507" i="7"/>
  <c r="B508" i="7"/>
  <c r="B509" i="7"/>
  <c r="B510" i="7"/>
  <c r="B511" i="7"/>
  <c r="B512" i="7"/>
  <c r="B513" i="7"/>
  <c r="B514" i="7"/>
  <c r="B515" i="7"/>
  <c r="B516" i="7"/>
  <c r="B517" i="7"/>
  <c r="B518" i="7"/>
  <c r="B519" i="7"/>
  <c r="B520" i="7"/>
  <c r="B521" i="7"/>
  <c r="B522" i="7"/>
  <c r="B523" i="7"/>
  <c r="B524" i="7"/>
  <c r="B525" i="7"/>
  <c r="B526" i="7"/>
  <c r="B527" i="7"/>
  <c r="B528" i="7"/>
  <c r="B529" i="7"/>
  <c r="B530" i="7"/>
  <c r="B531" i="7"/>
  <c r="B532" i="7"/>
  <c r="B533" i="7"/>
  <c r="B534" i="7"/>
  <c r="B535" i="7"/>
  <c r="B536" i="7"/>
  <c r="B537" i="7"/>
  <c r="B538" i="7"/>
  <c r="B539" i="7"/>
  <c r="B540" i="7"/>
  <c r="B541" i="7"/>
  <c r="B542" i="7"/>
  <c r="B543" i="7"/>
  <c r="B544" i="7"/>
  <c r="B545" i="7"/>
  <c r="B546" i="7"/>
  <c r="B547" i="7"/>
  <c r="B548" i="7"/>
  <c r="B549" i="7"/>
  <c r="B550" i="7"/>
  <c r="B551" i="7"/>
  <c r="B552" i="7"/>
  <c r="B553" i="7"/>
  <c r="B554" i="7"/>
  <c r="B555" i="7"/>
  <c r="B556" i="7"/>
  <c r="B557" i="7"/>
  <c r="B558" i="7"/>
  <c r="B559" i="7"/>
  <c r="B560" i="7"/>
  <c r="B561" i="7"/>
  <c r="B562" i="7"/>
  <c r="B563" i="7"/>
  <c r="B564" i="7"/>
  <c r="B565" i="7"/>
  <c r="B566" i="7"/>
  <c r="B567" i="7"/>
  <c r="B568" i="7"/>
  <c r="B569" i="7"/>
  <c r="B570" i="7"/>
  <c r="B571" i="7"/>
  <c r="B572" i="7"/>
  <c r="B573" i="7"/>
  <c r="B574" i="7"/>
  <c r="B575" i="7"/>
  <c r="B576" i="7"/>
  <c r="B577" i="7"/>
  <c r="B578" i="7"/>
  <c r="B579" i="7"/>
  <c r="B580" i="7"/>
  <c r="B581" i="7"/>
  <c r="B582" i="7"/>
  <c r="B583" i="7"/>
  <c r="B584" i="7"/>
  <c r="B585" i="7"/>
  <c r="B586" i="7"/>
  <c r="B587" i="7"/>
  <c r="B588" i="7"/>
  <c r="B589" i="7"/>
  <c r="B590" i="7"/>
  <c r="B591" i="7"/>
  <c r="B592" i="7"/>
  <c r="B593" i="7"/>
  <c r="B594" i="7"/>
  <c r="B595" i="7"/>
  <c r="B596" i="7"/>
  <c r="B597" i="7"/>
  <c r="B598" i="7"/>
  <c r="B599" i="7"/>
  <c r="B600" i="7"/>
  <c r="B601" i="7"/>
  <c r="B602" i="7"/>
  <c r="B603" i="7"/>
  <c r="B604" i="7"/>
  <c r="B605" i="7"/>
  <c r="B606" i="7"/>
  <c r="B607" i="7"/>
  <c r="B608" i="7"/>
  <c r="B609" i="7"/>
  <c r="B610" i="7"/>
  <c r="B611" i="7"/>
  <c r="B612" i="7"/>
  <c r="B613" i="7"/>
  <c r="B614" i="7"/>
  <c r="B615" i="7"/>
  <c r="B616" i="7"/>
  <c r="B617" i="7"/>
  <c r="B618" i="7"/>
  <c r="B619" i="7"/>
  <c r="B620" i="7"/>
  <c r="B621" i="7"/>
  <c r="B622" i="7"/>
  <c r="B623" i="7"/>
  <c r="B624" i="7"/>
  <c r="B625" i="7"/>
  <c r="B626" i="7"/>
  <c r="B627" i="7"/>
  <c r="B628" i="7"/>
  <c r="B629" i="7"/>
  <c r="B630" i="7"/>
  <c r="B631" i="7"/>
  <c r="B632" i="7"/>
  <c r="B633" i="7"/>
  <c r="B634" i="7"/>
  <c r="B635" i="7"/>
  <c r="B636" i="7"/>
  <c r="B637" i="7"/>
  <c r="B638" i="7"/>
  <c r="B639" i="7"/>
  <c r="B640" i="7"/>
  <c r="B641" i="7"/>
  <c r="B642" i="7"/>
  <c r="B643" i="7"/>
  <c r="B644" i="7"/>
  <c r="B645" i="7"/>
  <c r="B646" i="7"/>
  <c r="B647" i="7"/>
  <c r="B648" i="7"/>
  <c r="B649" i="7"/>
  <c r="B650" i="7"/>
  <c r="B651" i="7"/>
  <c r="B652" i="7"/>
  <c r="B653" i="7"/>
  <c r="B654" i="7"/>
  <c r="B655" i="7"/>
  <c r="B656" i="7"/>
  <c r="B657" i="7"/>
  <c r="B658" i="7"/>
  <c r="B659" i="7"/>
  <c r="B660" i="7"/>
  <c r="B661" i="7"/>
  <c r="B662" i="7"/>
  <c r="B663" i="7"/>
  <c r="B664" i="7"/>
  <c r="B665" i="7"/>
  <c r="B666" i="7"/>
  <c r="B667" i="7"/>
  <c r="B668" i="7"/>
  <c r="B669" i="7"/>
  <c r="B670" i="7"/>
  <c r="B671" i="7"/>
  <c r="B672" i="7"/>
  <c r="B673" i="7"/>
  <c r="B674" i="7"/>
  <c r="B675" i="7"/>
  <c r="B676" i="7"/>
  <c r="B677" i="7"/>
  <c r="B678" i="7"/>
  <c r="B679" i="7"/>
  <c r="B680" i="7"/>
  <c r="B681" i="7"/>
  <c r="B682" i="7"/>
  <c r="B683" i="7"/>
  <c r="B684" i="7"/>
  <c r="B685" i="7"/>
  <c r="B686" i="7"/>
  <c r="B687" i="7"/>
  <c r="B688" i="7"/>
  <c r="B689" i="7"/>
  <c r="B690" i="7"/>
  <c r="B691" i="7"/>
  <c r="B692" i="7"/>
  <c r="B693" i="7"/>
  <c r="B694" i="7"/>
  <c r="B695" i="7"/>
  <c r="B696" i="7"/>
  <c r="B697" i="7"/>
  <c r="B698" i="7"/>
  <c r="B699" i="7"/>
  <c r="B700" i="7"/>
  <c r="B701" i="7"/>
  <c r="B702" i="7"/>
  <c r="B703" i="7"/>
  <c r="B704" i="7"/>
  <c r="B705" i="7"/>
  <c r="B706" i="7"/>
  <c r="B707" i="7"/>
  <c r="B708" i="7"/>
  <c r="B709" i="7"/>
  <c r="B710" i="7"/>
  <c r="B711" i="7"/>
  <c r="B712" i="7"/>
  <c r="B713" i="7"/>
  <c r="B714" i="7"/>
  <c r="B715" i="7"/>
  <c r="B716" i="7"/>
  <c r="B717" i="7"/>
  <c r="B718" i="7"/>
  <c r="B719" i="7"/>
  <c r="B720" i="7"/>
  <c r="B721" i="7"/>
  <c r="B722" i="7"/>
  <c r="B723" i="7"/>
  <c r="B724" i="7"/>
  <c r="B725" i="7"/>
  <c r="B726" i="7"/>
  <c r="B727" i="7"/>
  <c r="B728" i="7"/>
  <c r="B729" i="7"/>
  <c r="B730" i="7"/>
  <c r="B731" i="7"/>
  <c r="B10" i="7"/>
  <c r="K111" i="5" l="1"/>
  <c r="E105" i="4" l="1"/>
  <c r="E20" i="4" s="1"/>
  <c r="O118" i="5"/>
  <c r="M29" i="5"/>
  <c r="M28" i="5" s="1"/>
  <c r="K118" i="5"/>
  <c r="O117" i="5" s="1"/>
  <c r="M111" i="5"/>
  <c r="M110" i="5" s="1"/>
  <c r="M123" i="5" s="1"/>
  <c r="K26" i="5"/>
  <c r="K25" i="5" s="1"/>
  <c r="O103" i="5"/>
  <c r="M103" i="5"/>
  <c r="M20" i="5" s="1"/>
  <c r="K103" i="5"/>
  <c r="K20" i="5" s="1"/>
  <c r="M100" i="5"/>
  <c r="K100" i="5"/>
  <c r="O99" i="5"/>
  <c r="O97" i="5"/>
  <c r="O96" i="5"/>
  <c r="M93" i="5"/>
  <c r="K93" i="5"/>
  <c r="K18" i="5" s="1"/>
  <c r="O91" i="5"/>
  <c r="O90" i="5"/>
  <c r="O88" i="5"/>
  <c r="O87" i="5"/>
  <c r="O86" i="5"/>
  <c r="O84" i="5"/>
  <c r="M83" i="5"/>
  <c r="M17" i="5" s="1"/>
  <c r="K83" i="5"/>
  <c r="O80" i="5"/>
  <c r="O79" i="5"/>
  <c r="M78" i="5"/>
  <c r="M13" i="5" s="1"/>
  <c r="K78" i="5"/>
  <c r="K13" i="5" s="1"/>
  <c r="O76" i="5"/>
  <c r="M75" i="5"/>
  <c r="M12" i="5" s="1"/>
  <c r="K75" i="5"/>
  <c r="O73" i="5"/>
  <c r="M72" i="5"/>
  <c r="K72" i="5"/>
  <c r="K11" i="5" s="1"/>
  <c r="M69" i="5"/>
  <c r="K69" i="5"/>
  <c r="G5" i="5"/>
  <c r="P121" i="4"/>
  <c r="N121" i="4"/>
  <c r="N36" i="4" s="1"/>
  <c r="I121" i="4"/>
  <c r="G121" i="4"/>
  <c r="G35" i="4" s="1"/>
  <c r="E121" i="4"/>
  <c r="E35" i="4" s="1"/>
  <c r="R120" i="4"/>
  <c r="I120" i="4"/>
  <c r="R119" i="4"/>
  <c r="I118" i="4"/>
  <c r="R117" i="4"/>
  <c r="P117" i="4"/>
  <c r="P35" i="4" s="1"/>
  <c r="N117" i="4"/>
  <c r="N35" i="4" s="1"/>
  <c r="I117" i="4"/>
  <c r="R116" i="4"/>
  <c r="I116" i="4"/>
  <c r="G116" i="4"/>
  <c r="G34" i="4" s="1"/>
  <c r="E116" i="4"/>
  <c r="R114" i="4"/>
  <c r="P114" i="4"/>
  <c r="P34" i="4" s="1"/>
  <c r="N114" i="4"/>
  <c r="I114" i="4"/>
  <c r="G114" i="4"/>
  <c r="E114" i="4"/>
  <c r="I105" i="4"/>
  <c r="G105" i="4"/>
  <c r="G20" i="4" s="1"/>
  <c r="I104" i="4"/>
  <c r="I103" i="4"/>
  <c r="P105" i="4"/>
  <c r="I100" i="4"/>
  <c r="R99" i="4"/>
  <c r="I99" i="4"/>
  <c r="I98" i="4"/>
  <c r="R97" i="4"/>
  <c r="I97" i="4"/>
  <c r="R96" i="4"/>
  <c r="I96" i="4"/>
  <c r="I95" i="4"/>
  <c r="R94" i="4"/>
  <c r="I94" i="4"/>
  <c r="I93" i="4"/>
  <c r="I92" i="4"/>
  <c r="P91" i="4"/>
  <c r="P21" i="4" s="1"/>
  <c r="I91" i="4"/>
  <c r="R89" i="4"/>
  <c r="P89" i="4"/>
  <c r="P20" i="4" s="1"/>
  <c r="N89" i="4"/>
  <c r="N20" i="4" s="1"/>
  <c r="I89" i="4"/>
  <c r="R88" i="4"/>
  <c r="I88" i="4"/>
  <c r="P87" i="4"/>
  <c r="N87" i="4"/>
  <c r="N19" i="4" s="1"/>
  <c r="I87" i="4"/>
  <c r="G87" i="4"/>
  <c r="G19" i="4" s="1"/>
  <c r="E87" i="4"/>
  <c r="R81" i="4"/>
  <c r="P81" i="4"/>
  <c r="P14" i="4" s="1"/>
  <c r="N81" i="4"/>
  <c r="N14" i="4" s="1"/>
  <c r="I78" i="4"/>
  <c r="G77" i="4"/>
  <c r="G14" i="4" s="1"/>
  <c r="E77" i="4"/>
  <c r="E14" i="4" s="1"/>
  <c r="R75" i="4"/>
  <c r="I75" i="4"/>
  <c r="R74" i="4"/>
  <c r="I74" i="4"/>
  <c r="R73" i="4"/>
  <c r="I73" i="4"/>
  <c r="R72" i="4"/>
  <c r="G72" i="4"/>
  <c r="E72" i="4"/>
  <c r="E13" i="4" s="1"/>
  <c r="R71" i="4"/>
  <c r="P71" i="4"/>
  <c r="P13" i="4" s="1"/>
  <c r="N71" i="4"/>
  <c r="N13" i="4" s="1"/>
  <c r="R70" i="4"/>
  <c r="I70" i="4"/>
  <c r="I69" i="4"/>
  <c r="P68" i="4"/>
  <c r="P12" i="4" s="1"/>
  <c r="N68" i="4"/>
  <c r="G68" i="4"/>
  <c r="G12" i="4" s="1"/>
  <c r="E68" i="4"/>
  <c r="E12" i="4" s="1"/>
  <c r="P64" i="4"/>
  <c r="N64" i="4"/>
  <c r="G64" i="4"/>
  <c r="E64" i="4"/>
  <c r="E60" i="4"/>
  <c r="E58" i="4"/>
  <c r="P19" i="4"/>
  <c r="K29" i="5" l="1"/>
  <c r="K28" i="5" s="1"/>
  <c r="O75" i="5"/>
  <c r="O28" i="5"/>
  <c r="O13" i="5"/>
  <c r="M71" i="5"/>
  <c r="M82" i="5"/>
  <c r="M11" i="5"/>
  <c r="M10" i="5" s="1"/>
  <c r="G112" i="4"/>
  <c r="R13" i="4"/>
  <c r="P86" i="4"/>
  <c r="G33" i="4"/>
  <c r="G32" i="4" s="1"/>
  <c r="R12" i="4"/>
  <c r="I115" i="4"/>
  <c r="I14" i="4"/>
  <c r="G67" i="4"/>
  <c r="I68" i="4"/>
  <c r="I12" i="4"/>
  <c r="R118" i="4"/>
  <c r="P18" i="4"/>
  <c r="G18" i="4"/>
  <c r="G86" i="4"/>
  <c r="I35" i="4"/>
  <c r="P36" i="4"/>
  <c r="R35" i="4" s="1"/>
  <c r="N112" i="4"/>
  <c r="E67" i="4"/>
  <c r="P27" i="4"/>
  <c r="P28" i="4" s="1"/>
  <c r="P112" i="4"/>
  <c r="K31" i="5"/>
  <c r="O20" i="5"/>
  <c r="K82" i="5"/>
  <c r="K17" i="5"/>
  <c r="O17" i="5" s="1"/>
  <c r="O83" i="5"/>
  <c r="K110" i="5"/>
  <c r="K123" i="5" s="1"/>
  <c r="O78" i="5"/>
  <c r="K71" i="5"/>
  <c r="O72" i="5"/>
  <c r="R34" i="4"/>
  <c r="E34" i="4"/>
  <c r="I34" i="4" s="1"/>
  <c r="E112" i="4"/>
  <c r="I113" i="4"/>
  <c r="R78" i="4"/>
  <c r="N67" i="4"/>
  <c r="N12" i="4"/>
  <c r="N11" i="4" s="1"/>
  <c r="E86" i="4"/>
  <c r="I76" i="4"/>
  <c r="I21" i="4"/>
  <c r="P11" i="4"/>
  <c r="G13" i="4"/>
  <c r="G11" i="4" s="1"/>
  <c r="P67" i="4"/>
  <c r="I72" i="4"/>
  <c r="R115" i="4"/>
  <c r="O93" i="5"/>
  <c r="E19" i="4"/>
  <c r="O29" i="5"/>
  <c r="E33" i="4"/>
  <c r="I102" i="4"/>
  <c r="R69" i="4"/>
  <c r="R113" i="4"/>
  <c r="M18" i="5"/>
  <c r="O18" i="5" s="1"/>
  <c r="E11" i="4"/>
  <c r="N34" i="4"/>
  <c r="I119" i="4"/>
  <c r="K12" i="5"/>
  <c r="O12" i="5" s="1"/>
  <c r="M26" i="5"/>
  <c r="M25" i="5" s="1"/>
  <c r="M31" i="5" s="1"/>
  <c r="O71" i="5" l="1"/>
  <c r="K107" i="5"/>
  <c r="I111" i="4"/>
  <c r="K16" i="5"/>
  <c r="M107" i="5"/>
  <c r="M126" i="5" s="1"/>
  <c r="M16" i="5"/>
  <c r="M22" i="5" s="1"/>
  <c r="M34" i="5" s="1"/>
  <c r="O82" i="5"/>
  <c r="O11" i="5"/>
  <c r="P96" i="4"/>
  <c r="P109" i="4" s="1"/>
  <c r="I67" i="4"/>
  <c r="R11" i="4"/>
  <c r="G109" i="4"/>
  <c r="P23" i="4"/>
  <c r="P31" i="4" s="1"/>
  <c r="E109" i="4"/>
  <c r="G27" i="4"/>
  <c r="I13" i="4"/>
  <c r="P33" i="4"/>
  <c r="R111" i="4"/>
  <c r="I83" i="4"/>
  <c r="I11" i="4"/>
  <c r="R67" i="4"/>
  <c r="N33" i="4"/>
  <c r="R33" i="4"/>
  <c r="R32" i="4" s="1"/>
  <c r="E18" i="4"/>
  <c r="I20" i="4"/>
  <c r="K126" i="5"/>
  <c r="N103" i="4" s="1"/>
  <c r="E32" i="4"/>
  <c r="I33" i="4"/>
  <c r="I32" i="4" s="1"/>
  <c r="K10" i="5"/>
  <c r="I108" i="4" l="1"/>
  <c r="O106" i="5"/>
  <c r="O16" i="5"/>
  <c r="P25" i="4"/>
  <c r="O125" i="5"/>
  <c r="K22" i="5"/>
  <c r="O10" i="5"/>
  <c r="I18" i="4"/>
  <c r="E27" i="4"/>
  <c r="I27" i="4" s="1"/>
  <c r="K34" i="5" l="1"/>
  <c r="O34" i="5" s="1"/>
  <c r="O22" i="5"/>
  <c r="R98" i="4"/>
  <c r="N100" i="4"/>
  <c r="R95" i="4" l="1"/>
  <c r="N27" i="4"/>
  <c r="N105" i="4"/>
  <c r="R25" i="4" l="1"/>
  <c r="N28" i="4"/>
  <c r="R23" i="4" l="1"/>
  <c r="B11" i="1" l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409" i="1"/>
  <c r="B410" i="1"/>
  <c r="B411" i="1"/>
  <c r="B412" i="1"/>
  <c r="B413" i="1"/>
  <c r="B414" i="1"/>
  <c r="B415" i="1"/>
  <c r="B416" i="1"/>
  <c r="B417" i="1"/>
  <c r="B418" i="1"/>
  <c r="B419" i="1"/>
  <c r="B420" i="1"/>
  <c r="B421" i="1"/>
  <c r="B422" i="1"/>
  <c r="B423" i="1"/>
  <c r="B424" i="1"/>
  <c r="B425" i="1"/>
  <c r="B426" i="1"/>
  <c r="B427" i="1"/>
  <c r="B428" i="1"/>
  <c r="B429" i="1"/>
  <c r="B430" i="1"/>
  <c r="B431" i="1"/>
  <c r="B432" i="1"/>
  <c r="B433" i="1"/>
  <c r="B434" i="1"/>
  <c r="B435" i="1"/>
  <c r="B436" i="1"/>
  <c r="B437" i="1"/>
  <c r="B438" i="1"/>
  <c r="B439" i="1"/>
  <c r="B440" i="1"/>
  <c r="B441" i="1"/>
  <c r="B442" i="1"/>
  <c r="B443" i="1"/>
  <c r="B444" i="1"/>
  <c r="B445" i="1"/>
  <c r="B446" i="1"/>
  <c r="B447" i="1"/>
  <c r="B448" i="1"/>
  <c r="B449" i="1"/>
  <c r="B450" i="1"/>
  <c r="B451" i="1"/>
  <c r="B452" i="1"/>
  <c r="B453" i="1"/>
  <c r="B454" i="1"/>
  <c r="B455" i="1"/>
  <c r="B456" i="1"/>
  <c r="B457" i="1"/>
  <c r="B458" i="1"/>
  <c r="B459" i="1"/>
  <c r="B460" i="1"/>
  <c r="B461" i="1"/>
  <c r="B462" i="1"/>
  <c r="B463" i="1"/>
  <c r="B464" i="1"/>
  <c r="B465" i="1"/>
  <c r="B466" i="1"/>
  <c r="B467" i="1"/>
  <c r="B468" i="1"/>
  <c r="B469" i="1"/>
  <c r="B470" i="1"/>
  <c r="B471" i="1"/>
  <c r="B472" i="1"/>
  <c r="B473" i="1"/>
  <c r="B474" i="1"/>
  <c r="B475" i="1"/>
  <c r="B476" i="1"/>
  <c r="B477" i="1"/>
  <c r="B478" i="1"/>
  <c r="B479" i="1"/>
  <c r="B480" i="1"/>
  <c r="B481" i="1"/>
  <c r="B482" i="1"/>
  <c r="B483" i="1"/>
  <c r="B484" i="1"/>
  <c r="B485" i="1"/>
  <c r="B486" i="1"/>
  <c r="B487" i="1"/>
  <c r="B488" i="1"/>
  <c r="B489" i="1"/>
  <c r="B490" i="1"/>
  <c r="B491" i="1"/>
  <c r="B492" i="1"/>
  <c r="B493" i="1"/>
  <c r="B494" i="1"/>
  <c r="B495" i="1"/>
  <c r="B496" i="1"/>
  <c r="B497" i="1"/>
  <c r="B498" i="1"/>
  <c r="B499" i="1"/>
  <c r="B500" i="1"/>
  <c r="B501" i="1"/>
  <c r="B502" i="1"/>
  <c r="B503" i="1"/>
  <c r="B504" i="1"/>
  <c r="B505" i="1"/>
  <c r="B506" i="1"/>
  <c r="B507" i="1"/>
  <c r="B508" i="1"/>
  <c r="B509" i="1"/>
  <c r="B510" i="1"/>
  <c r="B511" i="1"/>
  <c r="B512" i="1"/>
  <c r="B513" i="1"/>
  <c r="B514" i="1"/>
  <c r="B515" i="1"/>
  <c r="B516" i="1"/>
  <c r="B517" i="1"/>
  <c r="B518" i="1"/>
  <c r="B519" i="1"/>
  <c r="B520" i="1"/>
  <c r="B521" i="1"/>
  <c r="B522" i="1"/>
  <c r="B523" i="1"/>
  <c r="B524" i="1"/>
  <c r="B525" i="1"/>
  <c r="B526" i="1"/>
  <c r="B527" i="1"/>
  <c r="B528" i="1"/>
  <c r="B529" i="1"/>
  <c r="B530" i="1"/>
  <c r="B531" i="1"/>
  <c r="B532" i="1"/>
  <c r="B533" i="1"/>
  <c r="B534" i="1"/>
  <c r="B535" i="1"/>
  <c r="B536" i="1"/>
  <c r="B537" i="1"/>
  <c r="B538" i="1"/>
  <c r="B539" i="1"/>
  <c r="B540" i="1"/>
  <c r="B541" i="1"/>
  <c r="B542" i="1"/>
  <c r="B543" i="1"/>
  <c r="B544" i="1"/>
  <c r="B545" i="1"/>
  <c r="B546" i="1"/>
  <c r="B547" i="1"/>
  <c r="B548" i="1"/>
  <c r="B549" i="1"/>
  <c r="B550" i="1"/>
  <c r="B551" i="1"/>
  <c r="B552" i="1"/>
  <c r="B553" i="1"/>
  <c r="B554" i="1"/>
  <c r="B555" i="1"/>
  <c r="B556" i="1"/>
  <c r="B557" i="1"/>
  <c r="B558" i="1"/>
  <c r="B559" i="1"/>
  <c r="B560" i="1"/>
  <c r="B561" i="1"/>
  <c r="B562" i="1"/>
  <c r="B563" i="1"/>
  <c r="B564" i="1"/>
  <c r="B565" i="1"/>
  <c r="B566" i="1"/>
  <c r="B567" i="1"/>
  <c r="B568" i="1"/>
  <c r="B569" i="1"/>
  <c r="B570" i="1"/>
  <c r="B571" i="1"/>
  <c r="B572" i="1"/>
  <c r="B573" i="1"/>
  <c r="B574" i="1"/>
  <c r="B575" i="1"/>
  <c r="B576" i="1"/>
  <c r="B577" i="1"/>
  <c r="B578" i="1"/>
  <c r="B579" i="1"/>
  <c r="B580" i="1"/>
  <c r="B581" i="1"/>
  <c r="B582" i="1"/>
  <c r="B583" i="1"/>
  <c r="B584" i="1"/>
  <c r="B585" i="1"/>
  <c r="B586" i="1"/>
  <c r="B587" i="1"/>
  <c r="B588" i="1"/>
  <c r="B589" i="1"/>
  <c r="B590" i="1"/>
  <c r="B591" i="1"/>
  <c r="B592" i="1"/>
  <c r="B593" i="1"/>
  <c r="B594" i="1"/>
  <c r="B595" i="1"/>
  <c r="B596" i="1"/>
  <c r="B597" i="1"/>
  <c r="B598" i="1"/>
  <c r="B599" i="1"/>
  <c r="B600" i="1"/>
  <c r="B601" i="1"/>
  <c r="B602" i="1"/>
  <c r="B603" i="1"/>
  <c r="B604" i="1"/>
  <c r="B605" i="1"/>
  <c r="B606" i="1"/>
  <c r="B607" i="1"/>
  <c r="B608" i="1"/>
  <c r="B609" i="1"/>
  <c r="B610" i="1"/>
  <c r="B611" i="1"/>
  <c r="B612" i="1"/>
  <c r="B613" i="1"/>
  <c r="B614" i="1"/>
  <c r="B615" i="1"/>
  <c r="B616" i="1"/>
  <c r="B617" i="1"/>
  <c r="B618" i="1"/>
  <c r="B619" i="1"/>
  <c r="B620" i="1"/>
  <c r="B621" i="1"/>
  <c r="B622" i="1"/>
  <c r="B623" i="1"/>
  <c r="B624" i="1"/>
  <c r="B625" i="1"/>
  <c r="B626" i="1"/>
  <c r="B627" i="1"/>
  <c r="B628" i="1"/>
  <c r="B629" i="1"/>
  <c r="B630" i="1"/>
  <c r="B631" i="1"/>
  <c r="B632" i="1"/>
  <c r="B633" i="1"/>
  <c r="B634" i="1"/>
  <c r="B635" i="1"/>
  <c r="B636" i="1"/>
  <c r="B637" i="1"/>
  <c r="B638" i="1"/>
  <c r="B639" i="1"/>
  <c r="B640" i="1"/>
  <c r="B641" i="1"/>
  <c r="B642" i="1"/>
  <c r="B643" i="1"/>
  <c r="B644" i="1"/>
  <c r="B645" i="1"/>
  <c r="B646" i="1"/>
  <c r="B647" i="1"/>
  <c r="B648" i="1"/>
  <c r="B649" i="1"/>
  <c r="B650" i="1"/>
  <c r="B651" i="1"/>
  <c r="B652" i="1"/>
  <c r="B653" i="1"/>
  <c r="B654" i="1"/>
  <c r="B655" i="1"/>
  <c r="B656" i="1"/>
  <c r="B657" i="1"/>
  <c r="B658" i="1"/>
  <c r="B659" i="1"/>
  <c r="B660" i="1"/>
  <c r="B661" i="1"/>
  <c r="B662" i="1"/>
  <c r="B663" i="1"/>
  <c r="B664" i="1"/>
  <c r="B665" i="1"/>
  <c r="B666" i="1"/>
  <c r="B667" i="1"/>
  <c r="B668" i="1"/>
  <c r="B669" i="1"/>
  <c r="B670" i="1"/>
  <c r="B671" i="1"/>
  <c r="B672" i="1"/>
  <c r="B673" i="1"/>
  <c r="B674" i="1"/>
  <c r="B675" i="1"/>
  <c r="B676" i="1"/>
  <c r="B677" i="1"/>
  <c r="B678" i="1"/>
  <c r="B679" i="1"/>
  <c r="B680" i="1"/>
  <c r="B681" i="1"/>
  <c r="B682" i="1"/>
  <c r="B683" i="1"/>
  <c r="B684" i="1"/>
  <c r="B685" i="1"/>
  <c r="B686" i="1"/>
  <c r="B687" i="1"/>
  <c r="B688" i="1"/>
  <c r="B689" i="1"/>
  <c r="B690" i="1"/>
  <c r="B691" i="1"/>
  <c r="B692" i="1"/>
  <c r="B693" i="1"/>
  <c r="B694" i="1"/>
  <c r="B695" i="1"/>
  <c r="B696" i="1"/>
  <c r="B697" i="1"/>
  <c r="B698" i="1"/>
  <c r="B699" i="1"/>
  <c r="B700" i="1"/>
  <c r="B701" i="1"/>
  <c r="B702" i="1"/>
  <c r="B703" i="1"/>
  <c r="B704" i="1"/>
  <c r="B705" i="1"/>
  <c r="B10" i="1"/>
  <c r="N91" i="4" l="1"/>
  <c r="R87" i="4" s="1"/>
  <c r="N86" i="4"/>
  <c r="N96" i="4" s="1"/>
  <c r="N109" i="4" l="1"/>
  <c r="R91" i="4"/>
  <c r="N21" i="4"/>
  <c r="R108" i="4" l="1"/>
  <c r="N18" i="4"/>
  <c r="R18" i="4"/>
  <c r="N23" i="4" l="1"/>
  <c r="R15" i="4"/>
  <c r="N31" i="4" l="1"/>
  <c r="R27" i="4" s="1"/>
  <c r="N25" i="4"/>
  <c r="R20" i="4"/>
</calcChain>
</file>

<file path=xl/sharedStrings.xml><?xml version="1.0" encoding="utf-8"?>
<sst xmlns="http://schemas.openxmlformats.org/spreadsheetml/2006/main" count="4587" uniqueCount="1282">
  <si>
    <t>Informacion_1</t>
  </si>
  <si>
    <t>Informacion_2</t>
  </si>
  <si>
    <t>Codigo PCI</t>
  </si>
  <si>
    <t>01-01-01</t>
  </si>
  <si>
    <t>Descripcion PCI</t>
  </si>
  <si>
    <t>SENADO DE LA REPUBLICA</t>
  </si>
  <si>
    <t>Fecha</t>
  </si>
  <si>
    <t>2024-05-14 10:57:58</t>
  </si>
  <si>
    <t>Fecha Inicial Periodo Inicial</t>
  </si>
  <si>
    <t>2024-01-01 00:00:00</t>
  </si>
  <si>
    <t>Fecha Final Periodo Final</t>
  </si>
  <si>
    <t>2024-03-31 00:00:00</t>
  </si>
  <si>
    <t>Codigo</t>
  </si>
  <si>
    <t>Descripcion</t>
  </si>
  <si>
    <t>Saldo Inicial</t>
  </si>
  <si>
    <t>Movimientos Debito</t>
  </si>
  <si>
    <t>Movimientos Credito</t>
  </si>
  <si>
    <t>Saldo Final</t>
  </si>
  <si>
    <t>1</t>
  </si>
  <si>
    <t>ACTIVOS</t>
  </si>
  <si>
    <t>1.1</t>
  </si>
  <si>
    <t>EFECTIVO Y EQUIVALENTES AL EFECTIVO</t>
  </si>
  <si>
    <t>1.1.05</t>
  </si>
  <si>
    <t>CAJA</t>
  </si>
  <si>
    <t>1.1.05.02</t>
  </si>
  <si>
    <t>Caja menor</t>
  </si>
  <si>
    <t>1.1.05.02.002</t>
  </si>
  <si>
    <t>Cuenta corriente</t>
  </si>
  <si>
    <t>1.1.10</t>
  </si>
  <si>
    <t>DEPÓSITOS EN INSTITUCIONES FINANCIERAS</t>
  </si>
  <si>
    <t>1.1.10.05</t>
  </si>
  <si>
    <t>1.1.10.05.001</t>
  </si>
  <si>
    <t>1.3</t>
  </si>
  <si>
    <t>CUENTAS POR COBRAR</t>
  </si>
  <si>
    <t>1.3.11</t>
  </si>
  <si>
    <t>CONTRIBUCIONES TASAS E INGRESOS NO TRIBUTARIOS</t>
  </si>
  <si>
    <t>1.3.11.01</t>
  </si>
  <si>
    <t>Tasas</t>
  </si>
  <si>
    <t>1.3.11.01.001</t>
  </si>
  <si>
    <t>1.3.11.02</t>
  </si>
  <si>
    <t>Multas y sanciones</t>
  </si>
  <si>
    <t>1.3.11.02.001</t>
  </si>
  <si>
    <t>Multas superintendencias</t>
  </si>
  <si>
    <t>1.3.11.02.003</t>
  </si>
  <si>
    <t>Sanciones disciplinarias</t>
  </si>
  <si>
    <t>1.3.11.04</t>
  </si>
  <si>
    <t>Sanciones</t>
  </si>
  <si>
    <t>1.3.11.04.004</t>
  </si>
  <si>
    <t>Disciplinarias</t>
  </si>
  <si>
    <t>1.3.16</t>
  </si>
  <si>
    <t>VENTA DE BIENES</t>
  </si>
  <si>
    <t>1.3.16.06</t>
  </si>
  <si>
    <t>Bienes comercializados</t>
  </si>
  <si>
    <t>1.3.16.06.001</t>
  </si>
  <si>
    <t>1.3.37</t>
  </si>
  <si>
    <t>TRANSFERENCIAS POR COBRAR</t>
  </si>
  <si>
    <t>1.3.37.12</t>
  </si>
  <si>
    <t>Otras transferencias</t>
  </si>
  <si>
    <t>1.3.37.12.001</t>
  </si>
  <si>
    <t>1.3.84</t>
  </si>
  <si>
    <t>OTRAS CUENTAS POR COBRAR</t>
  </si>
  <si>
    <t>1.3.84.12</t>
  </si>
  <si>
    <t>Descuentos no autorizados</t>
  </si>
  <si>
    <t>1.3.84.12.001</t>
  </si>
  <si>
    <t>1.3.84.13</t>
  </si>
  <si>
    <t>Devolución iva para entidades de educación superior</t>
  </si>
  <si>
    <t>1.3.84.13.001</t>
  </si>
  <si>
    <t>1.3.84.21</t>
  </si>
  <si>
    <t>Indemnizaciones</t>
  </si>
  <si>
    <t>1.3.84.21.001</t>
  </si>
  <si>
    <t>1.3.84.26</t>
  </si>
  <si>
    <t>Pago por cuenta de terceros</t>
  </si>
  <si>
    <t>1.3.84.26.001</t>
  </si>
  <si>
    <t>1.3.84.27</t>
  </si>
  <si>
    <t>Recursos de acreedores reintegrados a tesorerías</t>
  </si>
  <si>
    <t>1.3.84.27.001</t>
  </si>
  <si>
    <t>1.3.84.39</t>
  </si>
  <si>
    <t>Arrendamiento operativo</t>
  </si>
  <si>
    <t>1.3.84.39.001</t>
  </si>
  <si>
    <t>1.3.84.55</t>
  </si>
  <si>
    <t>Reintegros</t>
  </si>
  <si>
    <t>1.3.84.55.001</t>
  </si>
  <si>
    <t>1.3.84.90</t>
  </si>
  <si>
    <t>Otras cuentas por cobrar</t>
  </si>
  <si>
    <t>1.3.84.90.001</t>
  </si>
  <si>
    <t>1.3.85</t>
  </si>
  <si>
    <t>CUENTAS POR COBRAR DE DIFÍCIL RECAUDO</t>
  </si>
  <si>
    <t>1.3.85.90</t>
  </si>
  <si>
    <t>Otras cuentas por cobrar de difícil recaudo</t>
  </si>
  <si>
    <t>1.3.85.90.001</t>
  </si>
  <si>
    <t>1.3.86</t>
  </si>
  <si>
    <t>DETERIORO ACUMULADO DE CUENTAS POR COBRAR (CR)</t>
  </si>
  <si>
    <t>1.3.86.02</t>
  </si>
  <si>
    <t>Prestación de servicios</t>
  </si>
  <si>
    <t>1.3.86.02.019</t>
  </si>
  <si>
    <t>Otros servicios</t>
  </si>
  <si>
    <t>1.3.86.90</t>
  </si>
  <si>
    <t>1.3.86.90.001</t>
  </si>
  <si>
    <t>1.5</t>
  </si>
  <si>
    <t>INVENTARIOS</t>
  </si>
  <si>
    <t>1.5.14</t>
  </si>
  <si>
    <t>MATERIALES Y SUMINISTROS</t>
  </si>
  <si>
    <t>1.5.14.04</t>
  </si>
  <si>
    <t>Materiales médico - quirúrgicos</t>
  </si>
  <si>
    <t>1.5.14.04.001</t>
  </si>
  <si>
    <t>1.5.14.23</t>
  </si>
  <si>
    <t>Combustibles y lubricantes</t>
  </si>
  <si>
    <t>1.5.14.23.001</t>
  </si>
  <si>
    <t>1.5.14.90</t>
  </si>
  <si>
    <t>Otros materiales y suministros</t>
  </si>
  <si>
    <t>1.5.14.90.001</t>
  </si>
  <si>
    <t>1.6</t>
  </si>
  <si>
    <t>PROPIEDADES, PLANTA Y EQUIPO</t>
  </si>
  <si>
    <t>1.6.05</t>
  </si>
  <si>
    <t>TERRENOS</t>
  </si>
  <si>
    <t>1.6.05.01</t>
  </si>
  <si>
    <t>Urbanos</t>
  </si>
  <si>
    <t>1.6.05.01.001</t>
  </si>
  <si>
    <t>1.6.35</t>
  </si>
  <si>
    <t>BIENES MUEBLES EN BODEGA</t>
  </si>
  <si>
    <t>1.6.35.01</t>
  </si>
  <si>
    <t>Maquinaria y equipo</t>
  </si>
  <si>
    <t>1.6.35.01.001</t>
  </si>
  <si>
    <t>Equipo de construcción</t>
  </si>
  <si>
    <t>1.6.35.01.009</t>
  </si>
  <si>
    <t>Herramientas y accesorios</t>
  </si>
  <si>
    <t>1.6.35.01.011</t>
  </si>
  <si>
    <t>Equipo de centros de control</t>
  </si>
  <si>
    <t>1.6.35.01.016</t>
  </si>
  <si>
    <t>Otra maquinaria y equipo</t>
  </si>
  <si>
    <t>1.6.35.02</t>
  </si>
  <si>
    <t>Equipo médico y científico</t>
  </si>
  <si>
    <t>1.6.35.02.008</t>
  </si>
  <si>
    <t>Equipo de servicio ambulatorio</t>
  </si>
  <si>
    <t>1.6.35.03</t>
  </si>
  <si>
    <t>Muebles, enseres y equipo de oficina</t>
  </si>
  <si>
    <t>1.6.35.03.001</t>
  </si>
  <si>
    <t>Muebles y enseres</t>
  </si>
  <si>
    <t>1.6.35.03.002</t>
  </si>
  <si>
    <t>Equipo y máquina de oficina</t>
  </si>
  <si>
    <t>1.6.35.03.005</t>
  </si>
  <si>
    <t>Otros muebles, enseres y equipo de oficina</t>
  </si>
  <si>
    <t>1.6.35.04</t>
  </si>
  <si>
    <t>Equipos de comunicación y computación</t>
  </si>
  <si>
    <t>1.6.35.04.001</t>
  </si>
  <si>
    <t>Equipo de comunicación</t>
  </si>
  <si>
    <t>1.6.35.04.002</t>
  </si>
  <si>
    <t>Equipo de computación</t>
  </si>
  <si>
    <t>1.6.35.04.003</t>
  </si>
  <si>
    <t>Satélites y antenas</t>
  </si>
  <si>
    <t>1.6.35.04.006</t>
  </si>
  <si>
    <t>Equipos de comunicación y computación de propiedad de terceros</t>
  </si>
  <si>
    <t>1.6.35.04.007</t>
  </si>
  <si>
    <t>Otros equipos de comunicación y computación</t>
  </si>
  <si>
    <t>1.6.35.05</t>
  </si>
  <si>
    <t>Equipos de transporte, tracción y elevación</t>
  </si>
  <si>
    <t>1.6.35.05.002</t>
  </si>
  <si>
    <t>Terrestre</t>
  </si>
  <si>
    <t>1.6.35.90</t>
  </si>
  <si>
    <t>Otros bienes muebles en bodega</t>
  </si>
  <si>
    <t>1.6.35.90.001</t>
  </si>
  <si>
    <t>1.6.37</t>
  </si>
  <si>
    <t>PROPIEDADES, PLANTA Y EQUIPO NO EXPLOTADOS</t>
  </si>
  <si>
    <t>1.6.37.05</t>
  </si>
  <si>
    <t>Plantas, ductos y túneles</t>
  </si>
  <si>
    <t>1.6.37.05.001</t>
  </si>
  <si>
    <t>Plantas de generación</t>
  </si>
  <si>
    <t>1.6.37.06</t>
  </si>
  <si>
    <t>Redes, líneas y cables</t>
  </si>
  <si>
    <t>1.6.37.06.010</t>
  </si>
  <si>
    <t>Redes, líneas y cables de propiedad de terceros</t>
  </si>
  <si>
    <t>1.6.37.06.011</t>
  </si>
  <si>
    <t>Otras redes, líneas y cables</t>
  </si>
  <si>
    <t>1.6.37.07</t>
  </si>
  <si>
    <t>1.6.37.07.009</t>
  </si>
  <si>
    <t>1.6.37.07.011</t>
  </si>
  <si>
    <t>1.6.37.07.015</t>
  </si>
  <si>
    <t>Equipo de seguridad y rescate</t>
  </si>
  <si>
    <t>1.6.37.08</t>
  </si>
  <si>
    <t>1.6.37.08.001</t>
  </si>
  <si>
    <t>Equipo de investigación</t>
  </si>
  <si>
    <t>1.6.37.08.008</t>
  </si>
  <si>
    <t>1.6.37.09</t>
  </si>
  <si>
    <t>1.6.37.09.001</t>
  </si>
  <si>
    <t>1.6.37.09.002</t>
  </si>
  <si>
    <t>1.6.37.09.004</t>
  </si>
  <si>
    <t>Muebles, enseres y equipo de oficina de propiedad de terceros</t>
  </si>
  <si>
    <t>1.6.37.10</t>
  </si>
  <si>
    <t>1.6.37.10.001</t>
  </si>
  <si>
    <t>1.6.37.10.002</t>
  </si>
  <si>
    <t>1.6.37.10.006</t>
  </si>
  <si>
    <t>1.6.37.11</t>
  </si>
  <si>
    <t>1.6.37.11.001</t>
  </si>
  <si>
    <t>Aéreo</t>
  </si>
  <si>
    <t>1.6.37.11.002</t>
  </si>
  <si>
    <t>1.6.37.12</t>
  </si>
  <si>
    <t>Equipos de comedor, cocina, despensa y hotelería</t>
  </si>
  <si>
    <t>1.6.37.12.002</t>
  </si>
  <si>
    <t>Equipo de restaurante y cafetería</t>
  </si>
  <si>
    <t>1.6.40</t>
  </si>
  <si>
    <t>EDIFICACIONES</t>
  </si>
  <si>
    <t>1.6.40.01</t>
  </si>
  <si>
    <t>Edificios y casas</t>
  </si>
  <si>
    <t>1.6.40.01.001</t>
  </si>
  <si>
    <t>1.6.45</t>
  </si>
  <si>
    <t>PLANTAS, DUCTOS Y TÚNELES</t>
  </si>
  <si>
    <t>1.6.45.01</t>
  </si>
  <si>
    <t>1.6.45.01.001</t>
  </si>
  <si>
    <t>1.6.50</t>
  </si>
  <si>
    <t>REDES, LÍNEAS Y CABLES</t>
  </si>
  <si>
    <t>1.6.50.12</t>
  </si>
  <si>
    <t>1.6.50.12.001</t>
  </si>
  <si>
    <t>1.6.50.90</t>
  </si>
  <si>
    <t>1.6.50.90.001</t>
  </si>
  <si>
    <t>1.6.55</t>
  </si>
  <si>
    <t>MAQUINARIA Y EQUIPO</t>
  </si>
  <si>
    <t>1.6.55.11</t>
  </si>
  <si>
    <t>1.6.55.11.001</t>
  </si>
  <si>
    <t>1.6.55.20</t>
  </si>
  <si>
    <t>1.6.55.20.001</t>
  </si>
  <si>
    <t>1.6.60</t>
  </si>
  <si>
    <t>EQUIPO MÉDICO Y CIENTÍFICO</t>
  </si>
  <si>
    <t>1.6.60.09</t>
  </si>
  <si>
    <t>1.6.60.09.001</t>
  </si>
  <si>
    <t>1.6.60.90</t>
  </si>
  <si>
    <t>Otro equipo médico y científico</t>
  </si>
  <si>
    <t>1.6.60.90.001</t>
  </si>
  <si>
    <t>1.6.65</t>
  </si>
  <si>
    <t>MUEBLES, ENSERES Y EQUIPO DE OFICINA</t>
  </si>
  <si>
    <t>1.6.65.01</t>
  </si>
  <si>
    <t>1.6.65.01.001</t>
  </si>
  <si>
    <t>1.6.65.02</t>
  </si>
  <si>
    <t>1.6.65.02.001</t>
  </si>
  <si>
    <t>1.6.65.05</t>
  </si>
  <si>
    <t>1.6.65.05.001</t>
  </si>
  <si>
    <t>1.6.70</t>
  </si>
  <si>
    <t>EQUIPOS DE COMUNICACIÓN Y COMPUTACIÓN</t>
  </si>
  <si>
    <t>1.6.70.01</t>
  </si>
  <si>
    <t>1.6.70.01.001</t>
  </si>
  <si>
    <t>1.6.70.02</t>
  </si>
  <si>
    <t>1.6.70.02.001</t>
  </si>
  <si>
    <t>1.6.70.04</t>
  </si>
  <si>
    <t>1.6.70.04.001</t>
  </si>
  <si>
    <t>1.6.70.07</t>
  </si>
  <si>
    <t>1.6.70.07.001</t>
  </si>
  <si>
    <t>1.6.75</t>
  </si>
  <si>
    <t>EQUIPOS DE TRANSPORTE, TRACCIÓN Y ELEVACIÓN</t>
  </si>
  <si>
    <t>1.6.75.01</t>
  </si>
  <si>
    <t>1.6.75.01.001</t>
  </si>
  <si>
    <t>1.6.75.02</t>
  </si>
  <si>
    <t>1.6.75.02.001</t>
  </si>
  <si>
    <t>1.6.75.06</t>
  </si>
  <si>
    <t>De elevación</t>
  </si>
  <si>
    <t>1.6.75.06.001</t>
  </si>
  <si>
    <t>1.6.80</t>
  </si>
  <si>
    <t>EQUIPOS DE COMEDOR, COCINA, DESPENSA Y HOTELERÍA</t>
  </si>
  <si>
    <t>1.6.80.02</t>
  </si>
  <si>
    <t>1.6.80.02.001</t>
  </si>
  <si>
    <t>1.6.80.06</t>
  </si>
  <si>
    <t>Equipos de comedor, cocina, despensa y hotelería de propiedad de terceros</t>
  </si>
  <si>
    <t>1.6.80.06.001</t>
  </si>
  <si>
    <t>1.6.80.90</t>
  </si>
  <si>
    <t>Otros equipos de comedor, cocina, despensa y hotelería</t>
  </si>
  <si>
    <t>1.6.80.90.001</t>
  </si>
  <si>
    <t>1.6.81</t>
  </si>
  <si>
    <t>BIENES DE ARTE Y CULTURA</t>
  </si>
  <si>
    <t>1.6.81.01</t>
  </si>
  <si>
    <t>Obras de arte</t>
  </si>
  <si>
    <t>1.6.81.01.001</t>
  </si>
  <si>
    <t>1.6.85</t>
  </si>
  <si>
    <t>DEPRECIACIÓN ACUMULADA DE PROPIEDADES, PLANTA Y EQUIPO (CR)</t>
  </si>
  <si>
    <t>1.6.85.01</t>
  </si>
  <si>
    <t>Edificaciones</t>
  </si>
  <si>
    <t>1.6.85.01.001</t>
  </si>
  <si>
    <t>1.6.85.02</t>
  </si>
  <si>
    <t>1.6.85.02.001</t>
  </si>
  <si>
    <t>1.6.85.03</t>
  </si>
  <si>
    <t>1.6.85.03.010</t>
  </si>
  <si>
    <t>1.6.85.03.011</t>
  </si>
  <si>
    <t>1.6.85.04</t>
  </si>
  <si>
    <t>1.6.85.04.009</t>
  </si>
  <si>
    <t>1.6.85.04.011</t>
  </si>
  <si>
    <t>1.6.85.04.015</t>
  </si>
  <si>
    <t>1.6.85.05</t>
  </si>
  <si>
    <t>1.6.85.05.002</t>
  </si>
  <si>
    <t>Equipo de laboratorio</t>
  </si>
  <si>
    <t>1.6.85.05.008</t>
  </si>
  <si>
    <t>1.6.85.05.009</t>
  </si>
  <si>
    <t>Equipo médico y científico de propiedad de terceros</t>
  </si>
  <si>
    <t>1.6.85.05.010</t>
  </si>
  <si>
    <t>1.6.85.06</t>
  </si>
  <si>
    <t>1.6.85.06.001</t>
  </si>
  <si>
    <t>1.6.85.06.002</t>
  </si>
  <si>
    <t>1.6.85.06.004</t>
  </si>
  <si>
    <t>1.6.85.07</t>
  </si>
  <si>
    <t>1.6.85.07.001</t>
  </si>
  <si>
    <t>1.6.85.07.002</t>
  </si>
  <si>
    <t>1.6.85.07.003</t>
  </si>
  <si>
    <t>1.6.85.07.006</t>
  </si>
  <si>
    <t>1.6.85.08</t>
  </si>
  <si>
    <t>1.6.85.08.002</t>
  </si>
  <si>
    <t>1.6.85.08.006</t>
  </si>
  <si>
    <t>1.6.85.08.008</t>
  </si>
  <si>
    <t>Equipos de transporte, tracción y elevación de propiedad de terceros</t>
  </si>
  <si>
    <t>1.6.85.09</t>
  </si>
  <si>
    <t>1.6.85.09.002</t>
  </si>
  <si>
    <t>1.6.85.09.006</t>
  </si>
  <si>
    <t>1.6.85.09.007</t>
  </si>
  <si>
    <t>1.6.85.12</t>
  </si>
  <si>
    <t>Bienes de arte y cultura</t>
  </si>
  <si>
    <t>1.6.85.12.001</t>
  </si>
  <si>
    <t>1.6.85.13</t>
  </si>
  <si>
    <t>Bienes muebles en bodega</t>
  </si>
  <si>
    <t>1.6.85.13.009</t>
  </si>
  <si>
    <t>Maquinaria y equipo - herramientas y accesorios</t>
  </si>
  <si>
    <t>1.6.85.13.011</t>
  </si>
  <si>
    <t>Maquinaria y equipo - equipo de centros de control</t>
  </si>
  <si>
    <t>1.6.85.13.027</t>
  </si>
  <si>
    <t>Muebles, enseres y equipo de oficina - muebles y enseres</t>
  </si>
  <si>
    <t>1.6.85.13.028</t>
  </si>
  <si>
    <t>Muebles, enseres y equipo de oficina - equipo y máquina de oficina</t>
  </si>
  <si>
    <t>1.6.85.13.033</t>
  </si>
  <si>
    <t>Equipos de comunicación y computación - equipo de comunicación</t>
  </si>
  <si>
    <t>1.6.85.13.034</t>
  </si>
  <si>
    <t>Equipos de comunicación y computación - equipo de computación</t>
  </si>
  <si>
    <t>1.6.85.13.067</t>
  </si>
  <si>
    <t>1.6.85.15</t>
  </si>
  <si>
    <t>Propiedades, planta y equipo no explotados</t>
  </si>
  <si>
    <t>1.6.85.15.034</t>
  </si>
  <si>
    <t>Edificaciones - infraestructura portuaria</t>
  </si>
  <si>
    <t>1.6.85.15.041</t>
  </si>
  <si>
    <t>Plantas, ductos y túneles - plantas de generación</t>
  </si>
  <si>
    <t>1.6.85.15.062</t>
  </si>
  <si>
    <t>Redes, líneas y cables - redes, líneas y cables de propiedad de terceros</t>
  </si>
  <si>
    <t>1.6.85.15.063</t>
  </si>
  <si>
    <t>Redes, líneas y cables - otras redes, líneas y cables</t>
  </si>
  <si>
    <t>1.6.85.15.072</t>
  </si>
  <si>
    <t>1.6.85.15.074</t>
  </si>
  <si>
    <t>1.6.85.15.087</t>
  </si>
  <si>
    <t>Equipo médico y científico - equipo de servicio ambulatorio</t>
  </si>
  <si>
    <t>1.6.85.15.090</t>
  </si>
  <si>
    <t>1.6.85.15.091</t>
  </si>
  <si>
    <t>1.6.85.15.092</t>
  </si>
  <si>
    <t>Muebles, enseres y equipo de oficina - muebles, enseres y equipo de oficina pendientes de legalizar</t>
  </si>
  <si>
    <t>1.6.85.15.093</t>
  </si>
  <si>
    <t>Muebles, enseres y equipo de oficina - muebles, enseres y equipo de oficina de propiedad de terceros</t>
  </si>
  <si>
    <t>1.6.85.15.096</t>
  </si>
  <si>
    <t>1.6.85.15.097</t>
  </si>
  <si>
    <t>1.6.85.15.101</t>
  </si>
  <si>
    <t>Equipos de comunicación y computación - equipos de comunicación y computación de propiedad de terceros</t>
  </si>
  <si>
    <t>1.6.85.15.104</t>
  </si>
  <si>
    <t>Equipo de transporte, tracción y elevación - terrestre</t>
  </si>
  <si>
    <t>1.6.95</t>
  </si>
  <si>
    <t>DETERIORO ACUMULADO DE PROPIEDADES, PLANTA Y EQUIPO (CR)</t>
  </si>
  <si>
    <t>1.6.95.08</t>
  </si>
  <si>
    <t>1.6.95.08.011</t>
  </si>
  <si>
    <t>1.6.95.12</t>
  </si>
  <si>
    <t>Equipo de transporte, tracción y elevación</t>
  </si>
  <si>
    <t>1.6.95.12.002</t>
  </si>
  <si>
    <t>1.9</t>
  </si>
  <si>
    <t>OTROS ACTIVOS</t>
  </si>
  <si>
    <t>1.9.05</t>
  </si>
  <si>
    <t>BIENES Y SERVICIOS PAGADOS POR ANTICIPADO</t>
  </si>
  <si>
    <t>1.9.05.04</t>
  </si>
  <si>
    <t>1.9.05.04.001</t>
  </si>
  <si>
    <t>1.9.05.05</t>
  </si>
  <si>
    <t>Impresos, publicaciones, suscripciones y afiliaciones</t>
  </si>
  <si>
    <t>1.9.05.05.001</t>
  </si>
  <si>
    <t>1.9.05.14</t>
  </si>
  <si>
    <t>Bienes y servicios</t>
  </si>
  <si>
    <t>1.9.05.14.001</t>
  </si>
  <si>
    <t>1.9.05.15</t>
  </si>
  <si>
    <t>Otros beneficios a los empleados</t>
  </si>
  <si>
    <t>1.9.05.15.001</t>
  </si>
  <si>
    <t>1.9.05.90</t>
  </si>
  <si>
    <t>Otros bienes y servicios pagados por anticipado</t>
  </si>
  <si>
    <t>1.9.05.90.001</t>
  </si>
  <si>
    <t>1.9.06</t>
  </si>
  <si>
    <t>AVANCES Y ANTICIPOS ENTREGADOS</t>
  </si>
  <si>
    <t>1.9.06.04</t>
  </si>
  <si>
    <t>Anticipo para adquisición de bienes y servicios</t>
  </si>
  <si>
    <t>1.9.06.04.001</t>
  </si>
  <si>
    <t>Adquisición de bienes y servicios</t>
  </si>
  <si>
    <t>1.9.08</t>
  </si>
  <si>
    <t>RECURSOS ENTREGADOS EN ADMINISTRACIÓN</t>
  </si>
  <si>
    <t>1.9.08.01</t>
  </si>
  <si>
    <t>En administración</t>
  </si>
  <si>
    <t>1.9.08.01.001</t>
  </si>
  <si>
    <t>1.9.70</t>
  </si>
  <si>
    <t>ACTIVOS INTANGIBLES</t>
  </si>
  <si>
    <t>1.9.70.07</t>
  </si>
  <si>
    <t>Licencias</t>
  </si>
  <si>
    <t>1.9.70.07.001</t>
  </si>
  <si>
    <t>1.9.70.08</t>
  </si>
  <si>
    <t>Softwares</t>
  </si>
  <si>
    <t>1.9.70.08.001</t>
  </si>
  <si>
    <t>1.9.70.90</t>
  </si>
  <si>
    <t>Otros activos intangibles</t>
  </si>
  <si>
    <t>1.9.70.90.001</t>
  </si>
  <si>
    <t>1.9.75</t>
  </si>
  <si>
    <t>AMORTIZACIÓN ACUMULADA DE ACTIVOS INTANGIBLES (CR)</t>
  </si>
  <si>
    <t>1.9.75.07</t>
  </si>
  <si>
    <t>1.9.75.07.001</t>
  </si>
  <si>
    <t>1.9.86</t>
  </si>
  <si>
    <t>ACTIVOS DIFERIDOS</t>
  </si>
  <si>
    <t>1.9.86.05</t>
  </si>
  <si>
    <t>Gasto diferido por subvenciones condicionadas</t>
  </si>
  <si>
    <t>1.9.86.05.001</t>
  </si>
  <si>
    <t>2</t>
  </si>
  <si>
    <t>PASIVOS</t>
  </si>
  <si>
    <t>2.3</t>
  </si>
  <si>
    <t>PRÉSTAMOS POR PAGAR</t>
  </si>
  <si>
    <t>2.3.14</t>
  </si>
  <si>
    <t>FINANCIAMIENTO INTERNO DE LARGO PLAZO</t>
  </si>
  <si>
    <t>2.3.14.07</t>
  </si>
  <si>
    <t>Préstamos del gobierno general</t>
  </si>
  <si>
    <t>2.3.14.07.001</t>
  </si>
  <si>
    <t>Préstamos del gobierno general - capital</t>
  </si>
  <si>
    <t>2.4</t>
  </si>
  <si>
    <t>CUENTAS POR PAGAR</t>
  </si>
  <si>
    <t>2.4.01</t>
  </si>
  <si>
    <t>ADQUISICION DE BIENES Y SERVICIOS NACIONALES</t>
  </si>
  <si>
    <t>2.4.01.01</t>
  </si>
  <si>
    <t>2.4.01.01.001</t>
  </si>
  <si>
    <t>2.4.01.02</t>
  </si>
  <si>
    <t>Proyectos de inversion</t>
  </si>
  <si>
    <t>2.4.01.02.001</t>
  </si>
  <si>
    <t>Proyectos de inversión</t>
  </si>
  <si>
    <t>2.4.03</t>
  </si>
  <si>
    <t>TRANSFERENCIAS POR PAGAR</t>
  </si>
  <si>
    <t>2.4.03.15</t>
  </si>
  <si>
    <t>2.4.03.15.001</t>
  </si>
  <si>
    <t>2.4.07</t>
  </si>
  <si>
    <t>RECURSOS A FAVOR DE TERCEROS</t>
  </si>
  <si>
    <t>2.4.07.06</t>
  </si>
  <si>
    <t>Cobro cartera de terceros</t>
  </si>
  <si>
    <t>2.4.07.06.001</t>
  </si>
  <si>
    <t>2.4.07.06.002</t>
  </si>
  <si>
    <t>Contribución contrato de obra pública</t>
  </si>
  <si>
    <t>2.4.07.20</t>
  </si>
  <si>
    <t>Recaudos por clasificar</t>
  </si>
  <si>
    <t>2.4.07.20.001</t>
  </si>
  <si>
    <t>2.4.07.22</t>
  </si>
  <si>
    <t>Estampillas</t>
  </si>
  <si>
    <t>2.4.07.22.002</t>
  </si>
  <si>
    <t>Retencion estampilla pro unal y otras universidades estatales</t>
  </si>
  <si>
    <t>2.4.07.22.003</t>
  </si>
  <si>
    <t>2.4.07.27</t>
  </si>
  <si>
    <t>Retención a contratistas por aportes al sistema de seguridad social integral</t>
  </si>
  <si>
    <t>2.4.07.27.001</t>
  </si>
  <si>
    <t>2.4.07.90</t>
  </si>
  <si>
    <t>Otros recursos a favor de terceros</t>
  </si>
  <si>
    <t>2.4.07.90.001</t>
  </si>
  <si>
    <t>2.4.07.90.003</t>
  </si>
  <si>
    <t>Descuento de nómina-donaciones</t>
  </si>
  <si>
    <t>2.4.24</t>
  </si>
  <si>
    <t>DESCUENTOS DE NOMINA</t>
  </si>
  <si>
    <t>2.4.24.01</t>
  </si>
  <si>
    <t>Aportes a fondos pensionales</t>
  </si>
  <si>
    <t>2.4.24.01.001</t>
  </si>
  <si>
    <t>2.4.24.02</t>
  </si>
  <si>
    <t>Aportes a seguridad social en salud</t>
  </si>
  <si>
    <t>2.4.24.02.001</t>
  </si>
  <si>
    <t>2.4.24.04</t>
  </si>
  <si>
    <t>Sindicatos</t>
  </si>
  <si>
    <t>2.4.24.04.001</t>
  </si>
  <si>
    <t>2.4.24.07</t>
  </si>
  <si>
    <t>Libranzas</t>
  </si>
  <si>
    <t>2.4.24.07.001</t>
  </si>
  <si>
    <t>2.4.24.08</t>
  </si>
  <si>
    <t>Contratos de medicina prepagada</t>
  </si>
  <si>
    <t>2.4.24.08.001</t>
  </si>
  <si>
    <t>2.4.24.10</t>
  </si>
  <si>
    <t>Fondos mutuos</t>
  </si>
  <si>
    <t>2.4.24.10.001</t>
  </si>
  <si>
    <t>2.4.24.11</t>
  </si>
  <si>
    <t>Embargos judiciales</t>
  </si>
  <si>
    <t>2.4.24.11.001</t>
  </si>
  <si>
    <t>2.4.24.13</t>
  </si>
  <si>
    <t>Cuentas de ahorro para el fomento de la construcción (afc)</t>
  </si>
  <si>
    <t>2.4.24.13.001</t>
  </si>
  <si>
    <t>2.4.24.90</t>
  </si>
  <si>
    <t>Otros descuentos de nómina</t>
  </si>
  <si>
    <t>2.4.24.90.001</t>
  </si>
  <si>
    <t>2.4.36</t>
  </si>
  <si>
    <t>RETENCIÓN EN LA FUENTE E IMPUESTO DE TIMBRE</t>
  </si>
  <si>
    <t>2.4.36.03</t>
  </si>
  <si>
    <t>Honorarios</t>
  </si>
  <si>
    <t>2.4.36.03.001</t>
  </si>
  <si>
    <t>Retenido</t>
  </si>
  <si>
    <t>2.4.36.03.002</t>
  </si>
  <si>
    <t>Pagado (db)</t>
  </si>
  <si>
    <t>2.4.36.04</t>
  </si>
  <si>
    <t>Comisiones</t>
  </si>
  <si>
    <t>2.4.36.04.001</t>
  </si>
  <si>
    <t>2.4.36.04.002</t>
  </si>
  <si>
    <t>2.4.36.05</t>
  </si>
  <si>
    <t>Servicios</t>
  </si>
  <si>
    <t>2.4.36.05.001</t>
  </si>
  <si>
    <t>2.4.36.05.002</t>
  </si>
  <si>
    <t>2.4.36.06</t>
  </si>
  <si>
    <t>Arrendamientos</t>
  </si>
  <si>
    <t>2.4.36.06.001</t>
  </si>
  <si>
    <t>2.4.36.06.002</t>
  </si>
  <si>
    <t>2.4.36.07</t>
  </si>
  <si>
    <t>Rendimientos financieros e intereses</t>
  </si>
  <si>
    <t>2.4.36.07.001</t>
  </si>
  <si>
    <t>2.4.36.07.002</t>
  </si>
  <si>
    <t>2.4.36.08</t>
  </si>
  <si>
    <t>Compras</t>
  </si>
  <si>
    <t>2.4.36.08.001</t>
  </si>
  <si>
    <t>2.4.36.08.002</t>
  </si>
  <si>
    <t>2.4.36.10</t>
  </si>
  <si>
    <t>Pagos o abonos en cuenta en el exterior</t>
  </si>
  <si>
    <t>2.4.36.10.001</t>
  </si>
  <si>
    <t>2.4.36.10.002</t>
  </si>
  <si>
    <t>2.4.36.12</t>
  </si>
  <si>
    <t>Enajenación de activos fijos de personas naturales</t>
  </si>
  <si>
    <t>2.4.36.12.002</t>
  </si>
  <si>
    <t>2.4.36.13</t>
  </si>
  <si>
    <t>Rentas de pensiones</t>
  </si>
  <si>
    <t>2.4.36.13.001</t>
  </si>
  <si>
    <t>2.4.36.15</t>
  </si>
  <si>
    <t>Rentas de trabajo</t>
  </si>
  <si>
    <t>2.4.36.15.001</t>
  </si>
  <si>
    <t>2.4.36.15.002</t>
  </si>
  <si>
    <t>2.4.36.25</t>
  </si>
  <si>
    <t>Impuesto a las ventas retenido.</t>
  </si>
  <si>
    <t>2.4.36.25.001</t>
  </si>
  <si>
    <t>Retenido - a responsables del regimen común</t>
  </si>
  <si>
    <t>2.4.36.25.002</t>
  </si>
  <si>
    <t>Pagado - a responsables del regimen común (db)</t>
  </si>
  <si>
    <t>2.4.36.25.003</t>
  </si>
  <si>
    <t>Retenido - por compras y/o servicios a responsables del régimen simplificado.</t>
  </si>
  <si>
    <t>2.4.36.25.004</t>
  </si>
  <si>
    <t>Pagado - por compras y/o servicios a responsables del régimen simplificado (db)</t>
  </si>
  <si>
    <t>2.4.36.26</t>
  </si>
  <si>
    <t>Contratos de construcción</t>
  </si>
  <si>
    <t>2.4.36.26.001</t>
  </si>
  <si>
    <t>2.4.36.26.002</t>
  </si>
  <si>
    <t>2.4.36.27</t>
  </si>
  <si>
    <t>Retención de impuesto de industria y comercio por compras</t>
  </si>
  <si>
    <t>2.4.36.27.001</t>
  </si>
  <si>
    <t>2.4.36.27.002</t>
  </si>
  <si>
    <t>2.4.36.28</t>
  </si>
  <si>
    <t>Retención de impuesto de industria y comercio por ventas</t>
  </si>
  <si>
    <t>2.4.36.28.001</t>
  </si>
  <si>
    <t>2.4.36.30</t>
  </si>
  <si>
    <t>Impuesto solidario por el covid 19</t>
  </si>
  <si>
    <t>2.4.36.30.001</t>
  </si>
  <si>
    <t>2.4.36.30.002</t>
  </si>
  <si>
    <t>2.4.36.90</t>
  </si>
  <si>
    <t>Otras retenciones</t>
  </si>
  <si>
    <t>2.4.36.90.001</t>
  </si>
  <si>
    <t>2.4.36.90.002</t>
  </si>
  <si>
    <t>2.4.40</t>
  </si>
  <si>
    <t>IMPUESTOS, CONTRIBUCIONES Y TASAS</t>
  </si>
  <si>
    <t>2.4.40.03</t>
  </si>
  <si>
    <t>Impuesto predial unificado</t>
  </si>
  <si>
    <t>2.4.40.03.001</t>
  </si>
  <si>
    <t>2.4.40.14</t>
  </si>
  <si>
    <t>Cuota de fiscalización y auditaje</t>
  </si>
  <si>
    <t>2.4.40.14.001</t>
  </si>
  <si>
    <t>2.4.40.16</t>
  </si>
  <si>
    <t>Impuesto sobre vehículos automotores</t>
  </si>
  <si>
    <t>2.4.40.16.001</t>
  </si>
  <si>
    <t>2.4.45</t>
  </si>
  <si>
    <t>IMPUESTO AL VALOR AGREGADO - IVA</t>
  </si>
  <si>
    <t>2.4.45.02</t>
  </si>
  <si>
    <t>Venta de servicios</t>
  </si>
  <si>
    <t>2.4.45.02.001</t>
  </si>
  <si>
    <t>2.4.45.80</t>
  </si>
  <si>
    <t>Valor pagado (db)</t>
  </si>
  <si>
    <t>2.4.45.80.001</t>
  </si>
  <si>
    <t>2.4.60</t>
  </si>
  <si>
    <t>CRÉDITOS JUDICIALES</t>
  </si>
  <si>
    <t>2.4.60.02</t>
  </si>
  <si>
    <t>Sentencias</t>
  </si>
  <si>
    <t>2.4.60.02.001</t>
  </si>
  <si>
    <t>2.4.60.91</t>
  </si>
  <si>
    <t>Intereses de sentencias</t>
  </si>
  <si>
    <t>2.4.60.91.001</t>
  </si>
  <si>
    <t>2.4.90</t>
  </si>
  <si>
    <t>OTRAS CUENTAS POR PAGAR</t>
  </si>
  <si>
    <t>2.4.90.15</t>
  </si>
  <si>
    <t>Obligaciones pagadas por terceros</t>
  </si>
  <si>
    <t>2.4.90.15.001</t>
  </si>
  <si>
    <t>2.4.90.25</t>
  </si>
  <si>
    <t>Suscripción de acciones o participaciones</t>
  </si>
  <si>
    <t>2.4.90.25.002</t>
  </si>
  <si>
    <t>Aportes, contribuciones y cuotas a organismos internacionales</t>
  </si>
  <si>
    <t>2.4.90.27</t>
  </si>
  <si>
    <t>Viáticos y gastos de viaje</t>
  </si>
  <si>
    <t>2.4.90.27.001</t>
  </si>
  <si>
    <t>2.4.90.28</t>
  </si>
  <si>
    <t>Seguros</t>
  </si>
  <si>
    <t>2.4.90.28.001</t>
  </si>
  <si>
    <t>2.4.90.32</t>
  </si>
  <si>
    <t>Cheques no cobrados o por reclamar</t>
  </si>
  <si>
    <t>2.4.90.32.001</t>
  </si>
  <si>
    <t>2.4.90.34</t>
  </si>
  <si>
    <t>Aportes a escuelas industriales, institutos técnicos y esap</t>
  </si>
  <si>
    <t>2.4.90.34.001</t>
  </si>
  <si>
    <t>Aportes a escuelas industriales e institutos técnicos</t>
  </si>
  <si>
    <t>2.4.90.34.002</t>
  </si>
  <si>
    <t>Aportes a la esap</t>
  </si>
  <si>
    <t>2.4.90.40</t>
  </si>
  <si>
    <t>Saldos a favor de beneficiarios</t>
  </si>
  <si>
    <t>2.4.90.40.001</t>
  </si>
  <si>
    <t>2.4.90.50</t>
  </si>
  <si>
    <t>Aportes al icbf y sena</t>
  </si>
  <si>
    <t>2.4.90.50.001</t>
  </si>
  <si>
    <t>Aportes al icbf</t>
  </si>
  <si>
    <t>2.4.90.50.002</t>
  </si>
  <si>
    <t>Aportes al sena</t>
  </si>
  <si>
    <t>2.4.90.51</t>
  </si>
  <si>
    <t>Servicios públicos</t>
  </si>
  <si>
    <t>2.4.90.51.001</t>
  </si>
  <si>
    <t>2.4.90.55</t>
  </si>
  <si>
    <t>2.4.90.55.001</t>
  </si>
  <si>
    <t>2.4.90.58</t>
  </si>
  <si>
    <t>2.4.90.58.001</t>
  </si>
  <si>
    <t>2.4.90.90</t>
  </si>
  <si>
    <t>Otras cuentas por pagar</t>
  </si>
  <si>
    <t>2.4.90.90.001</t>
  </si>
  <si>
    <t>2.5</t>
  </si>
  <si>
    <t>BENEFICIOS A LOS EMPLEADOS</t>
  </si>
  <si>
    <t>2.5.11</t>
  </si>
  <si>
    <t>BENEFICIOS A LOS EMPLEADOS A CORTO PLAZO</t>
  </si>
  <si>
    <t>2.5.11.01</t>
  </si>
  <si>
    <t>Nómina por pagar</t>
  </si>
  <si>
    <t>2.5.11.01.001</t>
  </si>
  <si>
    <t>2.5.11.02</t>
  </si>
  <si>
    <t>Cesantías</t>
  </si>
  <si>
    <t>2.5.11.02.001</t>
  </si>
  <si>
    <t>2.5.11.04</t>
  </si>
  <si>
    <t>Vacaciones</t>
  </si>
  <si>
    <t>2.5.11.04.001</t>
  </si>
  <si>
    <t>2.5.11.05</t>
  </si>
  <si>
    <t>Prima de vacaciones</t>
  </si>
  <si>
    <t>2.5.11.05.001</t>
  </si>
  <si>
    <t>2.5.11.06</t>
  </si>
  <si>
    <t>Prima de servicios</t>
  </si>
  <si>
    <t>2.5.11.06.001</t>
  </si>
  <si>
    <t>2.5.11.07</t>
  </si>
  <si>
    <t>Prima de navidad</t>
  </si>
  <si>
    <t>2.5.11.07.001</t>
  </si>
  <si>
    <t>2.5.11.08</t>
  </si>
  <si>
    <t>2.5.11.08.001</t>
  </si>
  <si>
    <t>2.5.11.09</t>
  </si>
  <si>
    <t>Bonificaciones</t>
  </si>
  <si>
    <t>2.5.11.09.001</t>
  </si>
  <si>
    <t>2.5.11.09.002</t>
  </si>
  <si>
    <t>Bonificación especial de recreación</t>
  </si>
  <si>
    <t>2.5.11.10</t>
  </si>
  <si>
    <t>Otras primas</t>
  </si>
  <si>
    <t>2.5.11.10.001</t>
  </si>
  <si>
    <t>2.5.11.11</t>
  </si>
  <si>
    <t>Aportes a riesgos laborales</t>
  </si>
  <si>
    <t>2.5.11.11.001</t>
  </si>
  <si>
    <t>2.5.11.13</t>
  </si>
  <si>
    <t>Remuneración por servicios técnicos</t>
  </si>
  <si>
    <t>2.5.11.13.001</t>
  </si>
  <si>
    <t>2.5.11.15</t>
  </si>
  <si>
    <t>Capacitación, bienestar social y estímulos</t>
  </si>
  <si>
    <t>2.5.11.15.001</t>
  </si>
  <si>
    <t>2.5.11.22</t>
  </si>
  <si>
    <t>Aportes a fondos pensionales - empleador</t>
  </si>
  <si>
    <t>2.5.11.22.001</t>
  </si>
  <si>
    <t>2.5.11.23</t>
  </si>
  <si>
    <t>Aportes a seguridad social en salud - empleador</t>
  </si>
  <si>
    <t>2.5.11.23.001</t>
  </si>
  <si>
    <t>2.5.11.24</t>
  </si>
  <si>
    <t>Aportes a cajas de compensación familiar</t>
  </si>
  <si>
    <t>2.5.11.24.001</t>
  </si>
  <si>
    <t>2.5.11.25</t>
  </si>
  <si>
    <t>Incapacidades</t>
  </si>
  <si>
    <t>2.5.11.25.001</t>
  </si>
  <si>
    <t>2.5.12</t>
  </si>
  <si>
    <t>BENEFICIOS A LOS EMPLEADOS A LARGO PLAZO</t>
  </si>
  <si>
    <t>2.5.12.01</t>
  </si>
  <si>
    <t>2.5.12.01.001</t>
  </si>
  <si>
    <t>2.5.12.02</t>
  </si>
  <si>
    <t>Primas</t>
  </si>
  <si>
    <t>2.5.12.02.001</t>
  </si>
  <si>
    <t>2.5.12.90</t>
  </si>
  <si>
    <t>Otros beneficios a los empleados a largo plazo</t>
  </si>
  <si>
    <t>2.5.12.90.001</t>
  </si>
  <si>
    <t>2.7</t>
  </si>
  <si>
    <t>PROVISIONES</t>
  </si>
  <si>
    <t>2.7.01</t>
  </si>
  <si>
    <t>LITIGIOS Y DEMANDAS</t>
  </si>
  <si>
    <t>2.7.01.01</t>
  </si>
  <si>
    <t>Civiles</t>
  </si>
  <si>
    <t>2.7.01.01.001</t>
  </si>
  <si>
    <t>2.7.01.03</t>
  </si>
  <si>
    <t>Administrativas</t>
  </si>
  <si>
    <t>2.7.01.03.001</t>
  </si>
  <si>
    <t>2.7.01.05</t>
  </si>
  <si>
    <t>Laborales</t>
  </si>
  <si>
    <t>2.7.01.05.001</t>
  </si>
  <si>
    <t>2.7.01.90</t>
  </si>
  <si>
    <t>Otros litigios y demandas</t>
  </si>
  <si>
    <t>2.7.01.90.001</t>
  </si>
  <si>
    <t>2.7.90</t>
  </si>
  <si>
    <t>PROVISIONES DIVERSAS</t>
  </si>
  <si>
    <t>2.7.90.90</t>
  </si>
  <si>
    <t>Otras provisiones diversas</t>
  </si>
  <si>
    <t>2.7.90.90.001</t>
  </si>
  <si>
    <t>3</t>
  </si>
  <si>
    <t>PATRIMONIO</t>
  </si>
  <si>
    <t>3.1</t>
  </si>
  <si>
    <t>PATRIMONIO DE LAS ENTIDADES DE GOBIERNO</t>
  </si>
  <si>
    <t>3.1.05</t>
  </si>
  <si>
    <t>CAPITAL FISCAL</t>
  </si>
  <si>
    <t>3.1.05.06</t>
  </si>
  <si>
    <t>Capital fiscal</t>
  </si>
  <si>
    <t>3.1.05.06.001</t>
  </si>
  <si>
    <t>Capital fiscal nación</t>
  </si>
  <si>
    <t>3.1.05.06.002</t>
  </si>
  <si>
    <t>Excedentes financieros distribuidos a la entidad</t>
  </si>
  <si>
    <t>3.1.09</t>
  </si>
  <si>
    <t>RESULTADOS DE EJERCICIOS ANTERIORES</t>
  </si>
  <si>
    <t>3.1.09.01</t>
  </si>
  <si>
    <t>Utilidad o excedentes acumulados</t>
  </si>
  <si>
    <t>3.1.09.01.001</t>
  </si>
  <si>
    <t>3.1.09.01.002</t>
  </si>
  <si>
    <t>Corrección de errores de un periodo contable anterior</t>
  </si>
  <si>
    <t>3.1.09.02</t>
  </si>
  <si>
    <t>Pérdidas o déficits acumulados</t>
  </si>
  <si>
    <t>3.1.09.02.001</t>
  </si>
  <si>
    <t>3.1.09.02.002</t>
  </si>
  <si>
    <t>3.1.10</t>
  </si>
  <si>
    <t>RESULTADO DEL EJERCICIO</t>
  </si>
  <si>
    <t>3.1.10.01</t>
  </si>
  <si>
    <t>Utilidad o excedente del ejercicio</t>
  </si>
  <si>
    <t>3.1.10.01.001</t>
  </si>
  <si>
    <t>Utilidad o excédete del ejercicio</t>
  </si>
  <si>
    <t>3.1.10.02</t>
  </si>
  <si>
    <t>Pérdida o déficit del ejercicio</t>
  </si>
  <si>
    <t>3.1.10.02.001</t>
  </si>
  <si>
    <t>3.1.45</t>
  </si>
  <si>
    <t>IMPACTOS POR LA TRANSICIÓN AL NUEVO MARCO DE REGULACIÓN</t>
  </si>
  <si>
    <t>3.1.45.06</t>
  </si>
  <si>
    <t>Propiedades, planta y equipo</t>
  </si>
  <si>
    <t>3.1.45.06.001</t>
  </si>
  <si>
    <t>Propiedades, planta y equipo - retirados</t>
  </si>
  <si>
    <t>3.1.45.06.002</t>
  </si>
  <si>
    <t>Propiedades, planta y equipo - incorporados</t>
  </si>
  <si>
    <t>3.1.45.06.003</t>
  </si>
  <si>
    <t>Propiedades, planta y equipo - menor valor en medición</t>
  </si>
  <si>
    <t>3.1.45.06.004</t>
  </si>
  <si>
    <t>Propiedades, planta y equipo - mayor valor en medición</t>
  </si>
  <si>
    <t>3.1.45.12</t>
  </si>
  <si>
    <t>Otros activos</t>
  </si>
  <si>
    <t>3.1.45.12.001</t>
  </si>
  <si>
    <t>Otros activos - retirados</t>
  </si>
  <si>
    <t>3.1.45.90</t>
  </si>
  <si>
    <t>Otros impactos por transición</t>
  </si>
  <si>
    <t>3.1.45.90.001</t>
  </si>
  <si>
    <t>Reclasificación de otras partidas patrimoniales</t>
  </si>
  <si>
    <t>4</t>
  </si>
  <si>
    <t>INGRESOS</t>
  </si>
  <si>
    <t>4.1</t>
  </si>
  <si>
    <t>INGRESOS FISCALES</t>
  </si>
  <si>
    <t>4.1.10</t>
  </si>
  <si>
    <t>CONTRIBUCIONES, TASAS E INGRESOS NO TRIBUTARIOS</t>
  </si>
  <si>
    <t>4.1.10.01</t>
  </si>
  <si>
    <t>4.1.10.01.001</t>
  </si>
  <si>
    <t>4.7</t>
  </si>
  <si>
    <t>OPERACIONES INTERISTITUCIONALES</t>
  </si>
  <si>
    <t>4.7.05</t>
  </si>
  <si>
    <t>FONDOS RECIBIDOS</t>
  </si>
  <si>
    <t>4.7.05.08</t>
  </si>
  <si>
    <t>Funcionamiento</t>
  </si>
  <si>
    <t>4.7.05.10</t>
  </si>
  <si>
    <t>Inversión</t>
  </si>
  <si>
    <t>4.7.22</t>
  </si>
  <si>
    <t>OPERACIONES SIN FLUJO DE EFECTIVO</t>
  </si>
  <si>
    <t>4.7.22.01</t>
  </si>
  <si>
    <t>Cruce de cuentas</t>
  </si>
  <si>
    <t>4.8</t>
  </si>
  <si>
    <t>OTROS INGRESOS</t>
  </si>
  <si>
    <t>4.8.02</t>
  </si>
  <si>
    <t>FINANCIEROS</t>
  </si>
  <si>
    <t>4.8.02.32</t>
  </si>
  <si>
    <t>Rendimientos sobre recursos entregados en administración</t>
  </si>
  <si>
    <t>4.8.02.32.001</t>
  </si>
  <si>
    <t>4.8.08</t>
  </si>
  <si>
    <t>INGRESOS DIVERSOS</t>
  </si>
  <si>
    <t>4.8.08.28</t>
  </si>
  <si>
    <t>4.8.08.28.001</t>
  </si>
  <si>
    <t>4.8.08.90</t>
  </si>
  <si>
    <t>Otros ingresos diversos</t>
  </si>
  <si>
    <t>4.8.08.90.003</t>
  </si>
  <si>
    <t>Ajuste de valores al mil</t>
  </si>
  <si>
    <t>4.8.08.90.008</t>
  </si>
  <si>
    <t>Mayores valores pagados</t>
  </si>
  <si>
    <t>4.8.31</t>
  </si>
  <si>
    <t>REVERSIÓN DE PROVISIONES</t>
  </si>
  <si>
    <t>4.8.31.01</t>
  </si>
  <si>
    <t>Litigios y demandas</t>
  </si>
  <si>
    <t>4.8.31.01.001</t>
  </si>
  <si>
    <t>5</t>
  </si>
  <si>
    <t>GASTOS</t>
  </si>
  <si>
    <t>5.1</t>
  </si>
  <si>
    <t>DE ADMINISTRACIÓN Y OPERACIÓN</t>
  </si>
  <si>
    <t>5.1.01</t>
  </si>
  <si>
    <t>SUELDOS Y SALARIOS</t>
  </si>
  <si>
    <t>5.1.01.01</t>
  </si>
  <si>
    <t>Sueldos</t>
  </si>
  <si>
    <t>5.1.01.01.001</t>
  </si>
  <si>
    <t>5.1.01.03</t>
  </si>
  <si>
    <t>Horas extras y festivos</t>
  </si>
  <si>
    <t>5.1.01.03.001</t>
  </si>
  <si>
    <t>5.1.01.05</t>
  </si>
  <si>
    <t>Gastos de representación</t>
  </si>
  <si>
    <t>5.1.01.05.001</t>
  </si>
  <si>
    <t>5.1.01.10</t>
  </si>
  <si>
    <t>Prima técnica</t>
  </si>
  <si>
    <t>5.1.01.10.001</t>
  </si>
  <si>
    <t>5.1.01.19</t>
  </si>
  <si>
    <t>5.1.01.19.001</t>
  </si>
  <si>
    <t>Bonificaciones - corto plazo</t>
  </si>
  <si>
    <t>5.1.01.19.003</t>
  </si>
  <si>
    <t>Bonificación por servicios prestados</t>
  </si>
  <si>
    <t>5.1.02</t>
  </si>
  <si>
    <t>CONTRIBUCIONES IMPUTADAS</t>
  </si>
  <si>
    <t>5.1.02.01</t>
  </si>
  <si>
    <t>5.1.02.01.001</t>
  </si>
  <si>
    <t>5.1.03</t>
  </si>
  <si>
    <t>CONTRIBUCIONES EFECTIVAS</t>
  </si>
  <si>
    <t>5.1.03.02</t>
  </si>
  <si>
    <t>5.1.03.02.001</t>
  </si>
  <si>
    <t>5.1.03.03</t>
  </si>
  <si>
    <t>Cotizaciones a seguridad social en salud</t>
  </si>
  <si>
    <t>5.1.03.03.001</t>
  </si>
  <si>
    <t>5.1.03.05</t>
  </si>
  <si>
    <t>Cotizaciones a riesgos laborales</t>
  </si>
  <si>
    <t>5.1.03.05.001</t>
  </si>
  <si>
    <t>5.1.03.06</t>
  </si>
  <si>
    <t>Cotizaciones a entidades administradoras del régimen de prima media</t>
  </si>
  <si>
    <t>5.1.03.06.001</t>
  </si>
  <si>
    <t>5.1.03.07</t>
  </si>
  <si>
    <t>Cotizaciones a entidades administradoras del régimen de ahorro individual</t>
  </si>
  <si>
    <t>5.1.03.07.001</t>
  </si>
  <si>
    <t>5.1.04</t>
  </si>
  <si>
    <t>APORTES SOBRE LA NÓMINA</t>
  </si>
  <si>
    <t>5.1.04.01</t>
  </si>
  <si>
    <t>5.1.04.01.001</t>
  </si>
  <si>
    <t>5.1.04.02</t>
  </si>
  <si>
    <t>5.1.04.02.001</t>
  </si>
  <si>
    <t>5.1.04.03</t>
  </si>
  <si>
    <t>5.1.04.03.001</t>
  </si>
  <si>
    <t>5.1.04.04</t>
  </si>
  <si>
    <t>5.1.04.04.001</t>
  </si>
  <si>
    <t>5.1.07</t>
  </si>
  <si>
    <t>PRESTACIONES SOCIALES</t>
  </si>
  <si>
    <t>5.1.07.01</t>
  </si>
  <si>
    <t>5.1.07.01.001</t>
  </si>
  <si>
    <t>5.1.07.02</t>
  </si>
  <si>
    <t>5.1.07.02.001</t>
  </si>
  <si>
    <t>5.1.07.04</t>
  </si>
  <si>
    <t>5.1.07.04.001</t>
  </si>
  <si>
    <t>5.1.07.05</t>
  </si>
  <si>
    <t>5.1.07.05.001</t>
  </si>
  <si>
    <t>5.1.07.06</t>
  </si>
  <si>
    <t>5.1.07.06.001</t>
  </si>
  <si>
    <t>5.1.07.07</t>
  </si>
  <si>
    <t>5.1.07.07.001</t>
  </si>
  <si>
    <t>5.1.07.90</t>
  </si>
  <si>
    <t>5.1.07.90.001</t>
  </si>
  <si>
    <t>5.1.07.90.008</t>
  </si>
  <si>
    <t>Prima de gestión</t>
  </si>
  <si>
    <t>5.1.07.90.010</t>
  </si>
  <si>
    <t>Prima especial de servicios</t>
  </si>
  <si>
    <t>5.1.07.90.011</t>
  </si>
  <si>
    <t>Prima mensual</t>
  </si>
  <si>
    <t>5.1.07.90.047</t>
  </si>
  <si>
    <t>Prima de antiguedad</t>
  </si>
  <si>
    <t>5.1.11</t>
  </si>
  <si>
    <t>GENERALES</t>
  </si>
  <si>
    <t>5.1.11.13</t>
  </si>
  <si>
    <t>Vigilancia y seguridad</t>
  </si>
  <si>
    <t>5.1.11.13.001</t>
  </si>
  <si>
    <t>5.1.11.15</t>
  </si>
  <si>
    <t>Mantenimiento</t>
  </si>
  <si>
    <t>5.1.11.15.001</t>
  </si>
  <si>
    <t>5.1.11.17</t>
  </si>
  <si>
    <t>5.1.11.17.001</t>
  </si>
  <si>
    <t>5.1.11.18</t>
  </si>
  <si>
    <t>5.1.11.18.001</t>
  </si>
  <si>
    <t>5.1.11.19</t>
  </si>
  <si>
    <t>5.1.11.19.001</t>
  </si>
  <si>
    <t>5.1.11.21</t>
  </si>
  <si>
    <t>5.1.11.21.001</t>
  </si>
  <si>
    <t>5.1.11.49</t>
  </si>
  <si>
    <t>Servicios de aseo, cafetería, restaurante y lavandería</t>
  </si>
  <si>
    <t>5.1.11.49.001</t>
  </si>
  <si>
    <t>5.1.11.79</t>
  </si>
  <si>
    <t>5.1.11.79.001</t>
  </si>
  <si>
    <t>5.1.11.80</t>
  </si>
  <si>
    <t>5.1.11.80.001</t>
  </si>
  <si>
    <t>5.1.11.83</t>
  </si>
  <si>
    <t>Servicios de telecomunicaciones, transmisión y suministro de información</t>
  </si>
  <si>
    <t>5.1.11.83.001</t>
  </si>
  <si>
    <t>5.1.20</t>
  </si>
  <si>
    <t>5.1.20.17</t>
  </si>
  <si>
    <t>Intereses de mora</t>
  </si>
  <si>
    <t>5.1.20.17.001</t>
  </si>
  <si>
    <t>5.3</t>
  </si>
  <si>
    <t>DETERIORO, DEPRECIACIONES, AMORTIZACIONES Y PROVISIONES</t>
  </si>
  <si>
    <t>5.3.60</t>
  </si>
  <si>
    <t>DEPRECIACIÓN DE PROPIEDADES, PLANTA Y EQUIPO</t>
  </si>
  <si>
    <t>5.3.60.01</t>
  </si>
  <si>
    <t>5.3.60.01.001</t>
  </si>
  <si>
    <t>5.3.60.02</t>
  </si>
  <si>
    <t>5.3.60.02.001</t>
  </si>
  <si>
    <t>5.3.60.03</t>
  </si>
  <si>
    <t>5.3.60.03.010</t>
  </si>
  <si>
    <t>5.3.60.04</t>
  </si>
  <si>
    <t>5.3.60.04.009</t>
  </si>
  <si>
    <t>5.3.60.04.011</t>
  </si>
  <si>
    <t>5.3.60.05</t>
  </si>
  <si>
    <t>5.3.60.05.008</t>
  </si>
  <si>
    <t>5.3.60.06</t>
  </si>
  <si>
    <t>5.3.60.06.001</t>
  </si>
  <si>
    <t>5.3.60.06.002</t>
  </si>
  <si>
    <t>5.3.60.06.004</t>
  </si>
  <si>
    <t>5.3.60.07</t>
  </si>
  <si>
    <t>5.3.60.07.001</t>
  </si>
  <si>
    <t>5.3.60.07.002</t>
  </si>
  <si>
    <t>5.3.60.07.003</t>
  </si>
  <si>
    <t>5.3.60.08</t>
  </si>
  <si>
    <t>5.3.60.08.002</t>
  </si>
  <si>
    <t>5.3.60.08.006</t>
  </si>
  <si>
    <t>5.3.60.09</t>
  </si>
  <si>
    <t>5.3.60.09.002</t>
  </si>
  <si>
    <t>5.3.60.13</t>
  </si>
  <si>
    <t>5.3.60.13.003</t>
  </si>
  <si>
    <t>5.3.60.13.004</t>
  </si>
  <si>
    <t>5.3.60.13.009</t>
  </si>
  <si>
    <t>5.3.60.15</t>
  </si>
  <si>
    <t>5.3.60.15.005</t>
  </si>
  <si>
    <t>5.3.60.15.006</t>
  </si>
  <si>
    <t>5.3.60.15.007</t>
  </si>
  <si>
    <t>5.3.60.15.008</t>
  </si>
  <si>
    <t>5.3.60.15.009</t>
  </si>
  <si>
    <t>5.3.60.15.010</t>
  </si>
  <si>
    <t>5.3.66</t>
  </si>
  <si>
    <t>AMORTIZACIÓN DE ACTIVOS INTANGIBLES</t>
  </si>
  <si>
    <t>5.3.66.05</t>
  </si>
  <si>
    <t>5.3.66.05.001</t>
  </si>
  <si>
    <t>5.3.68</t>
  </si>
  <si>
    <t>PROVISIÓN LITIGIOS Y DEMANDAS</t>
  </si>
  <si>
    <t>5.3.68.03</t>
  </si>
  <si>
    <t>5.3.68.03.001</t>
  </si>
  <si>
    <t>5.7</t>
  </si>
  <si>
    <t>5.7.20</t>
  </si>
  <si>
    <t>OPERACIONES DE ENLACE</t>
  </si>
  <si>
    <t>5.7.20.80</t>
  </si>
  <si>
    <t>Recaudos</t>
  </si>
  <si>
    <t>5.8</t>
  </si>
  <si>
    <t>OTROS GASTOS</t>
  </si>
  <si>
    <t>5.8.90</t>
  </si>
  <si>
    <t>GASTOS DIVERSOS</t>
  </si>
  <si>
    <t>5.8.90.17</t>
  </si>
  <si>
    <t>Pérdidas en siniestros</t>
  </si>
  <si>
    <t>5.8.90.17.001</t>
  </si>
  <si>
    <t>5.8.90.19</t>
  </si>
  <si>
    <t>Pérdida por baja en cuentas de activos no financieros</t>
  </si>
  <si>
    <t>5.8.90.19.016</t>
  </si>
  <si>
    <t>5.8.90.23</t>
  </si>
  <si>
    <t>Aportes en organismos internacionales</t>
  </si>
  <si>
    <t>5.8.90.23.001</t>
  </si>
  <si>
    <t>5.8.90.90</t>
  </si>
  <si>
    <t>Otros gastos diversos</t>
  </si>
  <si>
    <t>5.8.90.90.002</t>
  </si>
  <si>
    <t>8</t>
  </si>
  <si>
    <t>CUENTAS DE ORDEN DEUDORAS</t>
  </si>
  <si>
    <t>8.1</t>
  </si>
  <si>
    <t>ACTIVOS CONTINGENTES</t>
  </si>
  <si>
    <t>8.1.20</t>
  </si>
  <si>
    <t>LITIGIOS Y MECANISMOS ALTERNATIVOS DE SOLUCIÓN DE CONFLICTOS</t>
  </si>
  <si>
    <t>8.1.20.04</t>
  </si>
  <si>
    <t>8.1.20.04.001</t>
  </si>
  <si>
    <t>8.3</t>
  </si>
  <si>
    <t>DEUDORAS DE CONTROL</t>
  </si>
  <si>
    <t>8.3.15</t>
  </si>
  <si>
    <t>BIENES Y DERECHOS RETIRADOS</t>
  </si>
  <si>
    <t>8.3.15.10</t>
  </si>
  <si>
    <t>8.3.15.10.001</t>
  </si>
  <si>
    <t>8.3.47</t>
  </si>
  <si>
    <t>BIENES ENTREGADOS A TERCEROS</t>
  </si>
  <si>
    <t>8.3.47.04</t>
  </si>
  <si>
    <t>8.3.47.04.001</t>
  </si>
  <si>
    <t>8.3.61</t>
  </si>
  <si>
    <t>RESPONSABILIDADES EN PROCESO</t>
  </si>
  <si>
    <t>8.3.61.01</t>
  </si>
  <si>
    <t>Internas</t>
  </si>
  <si>
    <t>8.3.61.01.001</t>
  </si>
  <si>
    <t>8.3.90</t>
  </si>
  <si>
    <t>OTRAS CUENTAS DEUDORAS DE CONTROL</t>
  </si>
  <si>
    <t>8.3.90.90</t>
  </si>
  <si>
    <t>Otras cuentas deudoras de control</t>
  </si>
  <si>
    <t>8.3.90.90.001</t>
  </si>
  <si>
    <t>8.9</t>
  </si>
  <si>
    <t>DEUDORAS POR CONTRA (CR)</t>
  </si>
  <si>
    <t>8.9.05</t>
  </si>
  <si>
    <t>ACTIVOS CONTINGENTES POR CONTRA (CR)</t>
  </si>
  <si>
    <t>8.9.05.06</t>
  </si>
  <si>
    <t>Litigios y mecanismos alternativos de solución de conflictos</t>
  </si>
  <si>
    <t>8.9.05.06.001</t>
  </si>
  <si>
    <t>8.9.05.06.906</t>
  </si>
  <si>
    <t>Litigios y mecanismos alternativos de solución de conflictos-entidades en liquidación</t>
  </si>
  <si>
    <t>8.9.15</t>
  </si>
  <si>
    <t>DEUDORAS DE CONTROL POR CONTRA (CR)</t>
  </si>
  <si>
    <t>8.9.15.06</t>
  </si>
  <si>
    <t>Bienes y derechos retirados</t>
  </si>
  <si>
    <t>8.9.15.06.001</t>
  </si>
  <si>
    <t>8.9.15.18</t>
  </si>
  <si>
    <t>Bienes entregados a terceros</t>
  </si>
  <si>
    <t>8.9.15.18.001</t>
  </si>
  <si>
    <t>8.9.15.21</t>
  </si>
  <si>
    <t>Responsabilidades en proceso</t>
  </si>
  <si>
    <t>8.9.15.21.001</t>
  </si>
  <si>
    <t>8.9.15.90</t>
  </si>
  <si>
    <t>Otras cuentas deudoras de control por el contra</t>
  </si>
  <si>
    <t>8.9.15.90.090</t>
  </si>
  <si>
    <t>9</t>
  </si>
  <si>
    <t>CUENTAS DE ORDEN ACREEDORAS</t>
  </si>
  <si>
    <t>9.1</t>
  </si>
  <si>
    <t>PASIVOS CONTINGENTES</t>
  </si>
  <si>
    <t>9.1.20</t>
  </si>
  <si>
    <t>9.1.20.04</t>
  </si>
  <si>
    <t>Administrativos</t>
  </si>
  <si>
    <t>9.1.20.04.001</t>
  </si>
  <si>
    <t>9.1.20.04.904</t>
  </si>
  <si>
    <t>Administrativos-entidades en liquidación</t>
  </si>
  <si>
    <t>9.3</t>
  </si>
  <si>
    <t>ACREEDORAS DE CONTROL</t>
  </si>
  <si>
    <t>9.3.08</t>
  </si>
  <si>
    <t>RECURSOS ADMINISTRADOS EN NOMBRE DE TERCEROS</t>
  </si>
  <si>
    <t>9.3.08.06</t>
  </si>
  <si>
    <t>Bienes</t>
  </si>
  <si>
    <t>9.3.08.06.001</t>
  </si>
  <si>
    <t>9.3.90</t>
  </si>
  <si>
    <t>OTRAS CUENTAS ACREEDORAS DE CONTROL</t>
  </si>
  <si>
    <t>9.3.90.90</t>
  </si>
  <si>
    <t>Otras cuentas acreedoras de control</t>
  </si>
  <si>
    <t>9.3.90.90.001</t>
  </si>
  <si>
    <t>9.9</t>
  </si>
  <si>
    <t>ACREEDORAS POR CONTRA (DB)</t>
  </si>
  <si>
    <t>9.9.05</t>
  </si>
  <si>
    <t>PASIVOS CONTINGENTES POR CONTRA (DB)</t>
  </si>
  <si>
    <t>9.9.05.05</t>
  </si>
  <si>
    <t>9.9.05.05.001</t>
  </si>
  <si>
    <t>9.9.05.05.905</t>
  </si>
  <si>
    <t>Litigios y mecanismos alternativos de solución de conflictos- entidades en liquidación</t>
  </si>
  <si>
    <t>9.9.15</t>
  </si>
  <si>
    <t>ACREEDORAS DE CONTROL POR CONTRA (DB)</t>
  </si>
  <si>
    <t>9.9.15.10</t>
  </si>
  <si>
    <t>Recursos administrados en nombre de terceros</t>
  </si>
  <si>
    <t>9.9.15.10.001</t>
  </si>
  <si>
    <t>9.9.15.90</t>
  </si>
  <si>
    <t>Otras cuentas acreedoras de control por el contra</t>
  </si>
  <si>
    <t>9.9.15.90.090</t>
  </si>
  <si>
    <t>TOTALES --&gt;</t>
  </si>
  <si>
    <t>5.8.90.90.001</t>
  </si>
  <si>
    <t>Seguros generales</t>
  </si>
  <si>
    <t>5.1.11.25.001</t>
  </si>
  <si>
    <t>5.1.11.25</t>
  </si>
  <si>
    <t>Comunicaciones y transporte</t>
  </si>
  <si>
    <t>5.1.11.23.001</t>
  </si>
  <si>
    <t>5.1.11.23</t>
  </si>
  <si>
    <t>Capacitación, bienestar social y estímulos - corto plazo</t>
  </si>
  <si>
    <t>5.1.08.03.001</t>
  </si>
  <si>
    <t>5.1.08.03</t>
  </si>
  <si>
    <t>GASTOS DE PERSONAL DIVERSOS</t>
  </si>
  <si>
    <t>5.1.08</t>
  </si>
  <si>
    <t>Bonificaciones - quinquenios</t>
  </si>
  <si>
    <t>5.1.01.19.018</t>
  </si>
  <si>
    <t>4.8.08.63.001</t>
  </si>
  <si>
    <t>4.8.08.63</t>
  </si>
  <si>
    <t>Arrendamientos operativos</t>
  </si>
  <si>
    <t>4.8.08.17.001</t>
  </si>
  <si>
    <t>4.8.08.17</t>
  </si>
  <si>
    <t>Bienes y recursos en efectivo procedentes de gobiernos extranjeros</t>
  </si>
  <si>
    <t>4.4.28.27.001</t>
  </si>
  <si>
    <t>4.4.28.27</t>
  </si>
  <si>
    <t>Para gastos de funcionamiento</t>
  </si>
  <si>
    <t>4.4.28.03.001</t>
  </si>
  <si>
    <t>4.4.28.03</t>
  </si>
  <si>
    <t>OTRAS TRANSFERENCIAS</t>
  </si>
  <si>
    <t>4.4.28</t>
  </si>
  <si>
    <t>TRANSFERENCIAS Y SUBVENCIONES</t>
  </si>
  <si>
    <t>4.4</t>
  </si>
  <si>
    <t>5.8.90.19.021</t>
  </si>
  <si>
    <t>5.8.04.47.001</t>
  </si>
  <si>
    <t>5.8.04.47</t>
  </si>
  <si>
    <t>5.8.04</t>
  </si>
  <si>
    <t>Terrenos</t>
  </si>
  <si>
    <t>5.1.20.11.001</t>
  </si>
  <si>
    <t>5.1.20.11</t>
  </si>
  <si>
    <t>5.1.20.01.001</t>
  </si>
  <si>
    <t>5.1.20.01</t>
  </si>
  <si>
    <t>5.1.11.78.001</t>
  </si>
  <si>
    <t>5.1.11.78</t>
  </si>
  <si>
    <t>5.1.11.59.001</t>
  </si>
  <si>
    <t>5.1.11.59</t>
  </si>
  <si>
    <t>Materiales y suministros</t>
  </si>
  <si>
    <t>5.1.11.14.001</t>
  </si>
  <si>
    <t>5.1.11.14</t>
  </si>
  <si>
    <t>4.8.08.90.001</t>
  </si>
  <si>
    <t>4.1.10.02.003</t>
  </si>
  <si>
    <t>4.1.10.02</t>
  </si>
  <si>
    <t>ESTADO DE SITUACION FINANCIERA</t>
  </si>
  <si>
    <t>(Cifras expresadas en  pesos)</t>
  </si>
  <si>
    <t>Nota</t>
  </si>
  <si>
    <t>Período</t>
  </si>
  <si>
    <t>VARIACION ABSOLUTA</t>
  </si>
  <si>
    <t>COD</t>
  </si>
  <si>
    <t>ACTIVO</t>
  </si>
  <si>
    <t>PASIVO</t>
  </si>
  <si>
    <t xml:space="preserve"> CORRIENTE</t>
  </si>
  <si>
    <t xml:space="preserve"> CORRIENTE </t>
  </si>
  <si>
    <t>Efectivo y Equivalenete al Efectivo</t>
  </si>
  <si>
    <t>(5)</t>
  </si>
  <si>
    <t>Préstamos Por Pagar</t>
  </si>
  <si>
    <t>(20)</t>
  </si>
  <si>
    <t>Cuentas por Cobrar</t>
  </si>
  <si>
    <t>(7)</t>
  </si>
  <si>
    <t>Cuentas Por Pagar</t>
  </si>
  <si>
    <t>(21)</t>
  </si>
  <si>
    <t>(14) (16)</t>
  </si>
  <si>
    <t>Beneficios a Empleados</t>
  </si>
  <si>
    <t>(22)</t>
  </si>
  <si>
    <t xml:space="preserve"> NO CORRIENTE </t>
  </si>
  <si>
    <t xml:space="preserve"> NO CORRIENTE</t>
  </si>
  <si>
    <t>Propiedades Planta y Equipo</t>
  </si>
  <si>
    <t>(10)</t>
  </si>
  <si>
    <t>Otros Activos</t>
  </si>
  <si>
    <t>Provisiones</t>
  </si>
  <si>
    <t>(23)</t>
  </si>
  <si>
    <t xml:space="preserve">TOTAL PASIVO </t>
  </si>
  <si>
    <t xml:space="preserve">PATRIMONIO </t>
  </si>
  <si>
    <t xml:space="preserve">TOTAL ACTIVO </t>
  </si>
  <si>
    <t>Patrimonio de las Entidades de Gobierno</t>
  </si>
  <si>
    <t>(27)</t>
  </si>
  <si>
    <t xml:space="preserve">TOTAL PATRIMONIO </t>
  </si>
  <si>
    <t xml:space="preserve">TOTAL PASIVO Y PATRIMONIO </t>
  </si>
  <si>
    <t xml:space="preserve">CUENTAS DE ORDEN DEUDORAS </t>
  </si>
  <si>
    <t>Activos Contingentes</t>
  </si>
  <si>
    <t>(25)</t>
  </si>
  <si>
    <t xml:space="preserve">CUENTAS DE ORDEN ACREEDORAS </t>
  </si>
  <si>
    <t>Deudoras de control</t>
  </si>
  <si>
    <t>(26)</t>
  </si>
  <si>
    <t>Pasivos Contingentes</t>
  </si>
  <si>
    <t>Deudoras por contra (cr)</t>
  </si>
  <si>
    <t>Acreedoras de control</t>
  </si>
  <si>
    <t>Acreedoras por contra (db)</t>
  </si>
  <si>
    <t xml:space="preserve">   ASTRID SALAMANCA RAHIN</t>
  </si>
  <si>
    <t>GILMA DEL CARMEN MOZO GONZALEZ</t>
  </si>
  <si>
    <t>Directora General Administrativa</t>
  </si>
  <si>
    <t>Jefe División Fianciera y Presupuesto</t>
  </si>
  <si>
    <t xml:space="preserve">                                         CC.66.881.897</t>
  </si>
  <si>
    <t>CC. 32.645.743</t>
  </si>
  <si>
    <t>DIANA MARCELA RIOS DIAZ</t>
  </si>
  <si>
    <t>Contador  Público TP. 177266-T</t>
  </si>
  <si>
    <t>Fecha: 16/03/2020</t>
  </si>
  <si>
    <t>Versión: 4</t>
  </si>
  <si>
    <t>Código: GF-F-27</t>
  </si>
  <si>
    <t>NOTA</t>
  </si>
  <si>
    <t>Efectivo o Equivalente en Efectivo</t>
  </si>
  <si>
    <t>Financiamiento Interno de Largo Plazo</t>
  </si>
  <si>
    <t>Bancos</t>
  </si>
  <si>
    <t>Cuentas por pagar</t>
  </si>
  <si>
    <t>Adquisicion de Bienes y Servicios Nacionales</t>
  </si>
  <si>
    <t>otras cuentas por cobrar</t>
  </si>
  <si>
    <t>Recursos a Favor de Terceros</t>
  </si>
  <si>
    <t>Cuentas por cobrar de difícil recaudo</t>
  </si>
  <si>
    <t>Descuentos de Nomina</t>
  </si>
  <si>
    <t>Deterioro acumulado de cuentas por cobrar (CR)</t>
  </si>
  <si>
    <t>Retencion en la Fuente e Impuesto de Timbre</t>
  </si>
  <si>
    <t>Impuesto al Valor Agregado - IVA</t>
  </si>
  <si>
    <t>Créditos judiciales</t>
  </si>
  <si>
    <t>Bienes y servicios pagados por anticipado</t>
  </si>
  <si>
    <t>(16)</t>
  </si>
  <si>
    <t>Avances y Anticipos Entregados</t>
  </si>
  <si>
    <t>Recursos entregados en administración</t>
  </si>
  <si>
    <t>Activos Intangibles</t>
  </si>
  <si>
    <t>(14)</t>
  </si>
  <si>
    <t>Amortizacion Acumulada</t>
  </si>
  <si>
    <t>Beneficios a los empleados a corto plazo</t>
  </si>
  <si>
    <t>Beneficios a los empleados a largo plazo</t>
  </si>
  <si>
    <t>NO CORRIENTE</t>
  </si>
  <si>
    <t>Bienes Muebles en Bodega</t>
  </si>
  <si>
    <t>Propiedades, planta y equipo no explotdos</t>
  </si>
  <si>
    <t>Plantas, Ductos y tuneles</t>
  </si>
  <si>
    <t>Litigios y Demandas</t>
  </si>
  <si>
    <t>Redes, Líneas y CabAles</t>
  </si>
  <si>
    <t>Maquinaria y Equipo</t>
  </si>
  <si>
    <t>Equipo Médico y Científico</t>
  </si>
  <si>
    <t>Muebles, Enseres y Equipo de Oficina</t>
  </si>
  <si>
    <t>Equipo de comunicación y computacion</t>
  </si>
  <si>
    <t>Equipo de Transporte, traccion y elevacion</t>
  </si>
  <si>
    <t>Depreciacion Acumulada de Propiedades planta y equipo</t>
  </si>
  <si>
    <t>Capital Fiscal</t>
  </si>
  <si>
    <t>Deterioro Acumulado de Propiedades, Planta y Equipo (CR)</t>
  </si>
  <si>
    <t>Resultados de Ejercicios Anteriores</t>
  </si>
  <si>
    <t>Resultados del Ejercicio</t>
  </si>
  <si>
    <t>TOTAL PATRIMONIO</t>
  </si>
  <si>
    <t>TOTAL ACTIVO</t>
  </si>
  <si>
    <t xml:space="preserve">TOTAL PASIVO Y PATRIMONIO  </t>
  </si>
  <si>
    <t>Derechos Contingentes</t>
  </si>
  <si>
    <t>Activos contingentes por contra (cr)</t>
  </si>
  <si>
    <t>Pasivos contingentes por contra (db)</t>
  </si>
  <si>
    <t>Deudoras de control por contra (cr)</t>
  </si>
  <si>
    <t>Acreedoras de control por contra (db)</t>
  </si>
  <si>
    <t>ESTADO DE RESULTADOS</t>
  </si>
  <si>
    <t xml:space="preserve">Período </t>
  </si>
  <si>
    <t>VARIACION</t>
  </si>
  <si>
    <t>ABSOLUTA</t>
  </si>
  <si>
    <t>INGRESOS OPERACIONALES</t>
  </si>
  <si>
    <t>Ingresos fiscales</t>
  </si>
  <si>
    <t>(28)</t>
  </si>
  <si>
    <t>Transferencias y Subvenciones</t>
  </si>
  <si>
    <t>Operaciones Interinstitucionales</t>
  </si>
  <si>
    <t xml:space="preserve">GASTOS OPERACIONALES </t>
  </si>
  <si>
    <t>De administración y Operación</t>
  </si>
  <si>
    <t>(29)</t>
  </si>
  <si>
    <t>Deterioro,Depreciaciones, Amortizaciones y Provisiones</t>
  </si>
  <si>
    <t xml:space="preserve">EXCEDENTE (DÉFICIT) OPERACIONAL </t>
  </si>
  <si>
    <t>INGRESOS NO OPERACIONALES</t>
  </si>
  <si>
    <t>Otros ingresos</t>
  </si>
  <si>
    <t xml:space="preserve">GASTOS  NO OPERACIONALES </t>
  </si>
  <si>
    <t>Otros gastos</t>
  </si>
  <si>
    <t xml:space="preserve">EXCEDENTE (DÉFICIT) NO OPERACIONAL </t>
  </si>
  <si>
    <t>EXCEDENTE (DÉFICIT) DEL EJERCICIO</t>
  </si>
  <si>
    <t>ASTRID SALAMANCA RAHIN</t>
  </si>
  <si>
    <t>CC.66.881.897</t>
  </si>
  <si>
    <t>No Tributarios</t>
  </si>
  <si>
    <t>Otras Transferencias</t>
  </si>
  <si>
    <t>Fondos recibidos</t>
  </si>
  <si>
    <t>Operaciones sin flujo de efectivo</t>
  </si>
  <si>
    <t xml:space="preserve">GASTOS  OPERACIONALES </t>
  </si>
  <si>
    <t>DE ADMINISTRACION Y OPERACIÓN</t>
  </si>
  <si>
    <t>sueldos y salarios</t>
  </si>
  <si>
    <t>Contribuciones imputadas</t>
  </si>
  <si>
    <t>Contribuciones efectivas</t>
  </si>
  <si>
    <t>Aportes sobre la nómina</t>
  </si>
  <si>
    <t>Prestaciones sociales</t>
  </si>
  <si>
    <t>Gastos de personal diversos</t>
  </si>
  <si>
    <t>Generales</t>
  </si>
  <si>
    <t>Impuestos Contribuciones y Tasas</t>
  </si>
  <si>
    <t>DETERIORO, DEPRECIACIONES, AMORTIZACIONES  Y PROVISIONES</t>
  </si>
  <si>
    <t>Deterioro de cuentas por cobrar</t>
  </si>
  <si>
    <t>Deterioro de propiedad, planta y equipo</t>
  </si>
  <si>
    <t>Depreciacion de Propiedad Planta y Equipo</t>
  </si>
  <si>
    <t>Amortización de activos intangibles</t>
  </si>
  <si>
    <t>Provision litigios y demandas</t>
  </si>
  <si>
    <t>Subvenciones</t>
  </si>
  <si>
    <t>OPERACIONES INTERINSTITUCIONALES</t>
  </si>
  <si>
    <t>Operaciones de enlace</t>
  </si>
  <si>
    <t>Financieros</t>
  </si>
  <si>
    <t>Ingresos Diversos</t>
  </si>
  <si>
    <t>Reversión de las pérdidas por deterioro de valor</t>
  </si>
  <si>
    <t>Reversión de Provisiones</t>
  </si>
  <si>
    <t>GASTOS NO OPERACIONALES</t>
  </si>
  <si>
    <t>Gastos Diversos</t>
  </si>
  <si>
    <t>2024-07-30 11:52:52</t>
  </si>
  <si>
    <t>2023-04-01 00:00:00</t>
  </si>
  <si>
    <t>2023-06-30 00:00:00</t>
  </si>
  <si>
    <t>2024-07-30 11:53:12</t>
  </si>
  <si>
    <t>2024-04-01 00:00:00</t>
  </si>
  <si>
    <t>2024-06-30 00:00:00</t>
  </si>
  <si>
    <t>5.1.07.90.017</t>
  </si>
  <si>
    <t>Prima semestral</t>
  </si>
  <si>
    <t>5.1.20.10</t>
  </si>
  <si>
    <t>5.1.20.10.001</t>
  </si>
  <si>
    <t>COMPARATIVO  A 30 DE:  JUNIO DE 2024 - 31 MARZO 2024</t>
  </si>
  <si>
    <t>COMPARATIVO A 30 DE JUNIO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</si>
</sst>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.00_ ;[Red]\-#,##0.00\ "/>
    <numFmt numFmtId="165" formatCode="#,##0.00_ ;\-#,##0.00\ "/>
    <numFmt numFmtId="166" formatCode="_(* #,##0.00_);_(* \(#,##0.00\);_(* &quot;-&quot;??_);_(@_)"/>
    <numFmt numFmtId="167" formatCode="_(* #,##0_);_(* \(#,##0\);_(* &quot;-&quot;??_);_(@_)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6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sz val="9"/>
      <color theme="1"/>
      <name val="Calibri"/>
      <family val="2"/>
      <scheme val="minor"/>
    </font>
    <font>
      <b/>
      <sz val="8"/>
      <color theme="1"/>
      <name val="Arial Narrow"/>
      <family val="2"/>
    </font>
    <font>
      <b/>
      <sz val="8"/>
      <color theme="1"/>
      <name val="Arial"/>
      <family val="2"/>
    </font>
    <font>
      <sz val="7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9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</cellStyleXfs>
  <cellXfs count="352">
    <xf numFmtId="0" fontId="0" fillId="0" borderId="0" xfId="0"/>
    <xf numFmtId="1" fontId="18" fillId="33" borderId="10" xfId="42" applyNumberFormat="1" applyFont="1" applyFill="1" applyBorder="1" applyAlignment="1">
      <alignment horizontal="center" vertical="center" wrapText="1"/>
    </xf>
    <xf numFmtId="0" fontId="20" fillId="0" borderId="11" xfId="43" applyFont="1" applyBorder="1" applyAlignment="1">
      <alignment vertical="center"/>
    </xf>
    <xf numFmtId="0" fontId="20" fillId="0" borderId="12" xfId="43" applyFont="1" applyBorder="1" applyAlignment="1">
      <alignment vertical="center"/>
    </xf>
    <xf numFmtId="43" fontId="21" fillId="0" borderId="0" xfId="44" applyFont="1" applyFill="1" applyAlignment="1">
      <alignment vertical="center"/>
    </xf>
    <xf numFmtId="0" fontId="20" fillId="0" borderId="14" xfId="43" applyFont="1" applyBorder="1" applyAlignment="1">
      <alignment vertical="center"/>
    </xf>
    <xf numFmtId="0" fontId="22" fillId="0" borderId="14" xfId="43" applyFont="1" applyBorder="1" applyAlignment="1">
      <alignment vertical="center"/>
    </xf>
    <xf numFmtId="0" fontId="21" fillId="0" borderId="16" xfId="43" applyFont="1" applyBorder="1" applyAlignment="1">
      <alignment vertical="center"/>
    </xf>
    <xf numFmtId="0" fontId="21" fillId="0" borderId="17" xfId="43" applyFont="1" applyBorder="1" applyAlignment="1">
      <alignment vertical="center"/>
    </xf>
    <xf numFmtId="0" fontId="21" fillId="0" borderId="11" xfId="43" applyFont="1" applyBorder="1" applyAlignment="1">
      <alignment vertical="center"/>
    </xf>
    <xf numFmtId="0" fontId="21" fillId="0" borderId="12" xfId="43" applyFont="1" applyBorder="1" applyAlignment="1">
      <alignment vertical="center"/>
    </xf>
    <xf numFmtId="0" fontId="21" fillId="0" borderId="12" xfId="43" applyFont="1" applyBorder="1" applyAlignment="1">
      <alignment horizontal="center" vertical="center"/>
    </xf>
    <xf numFmtId="165" fontId="21" fillId="0" borderId="12" xfId="43" applyNumberFormat="1" applyFont="1" applyBorder="1" applyAlignment="1">
      <alignment horizontal="centerContinuous" vertical="center"/>
    </xf>
    <xf numFmtId="0" fontId="21" fillId="0" borderId="12" xfId="43" applyFont="1" applyBorder="1" applyAlignment="1">
      <alignment horizontal="centerContinuous" vertical="center"/>
    </xf>
    <xf numFmtId="0" fontId="21" fillId="0" borderId="13" xfId="43" applyFont="1" applyBorder="1" applyAlignment="1">
      <alignment vertical="center"/>
    </xf>
    <xf numFmtId="0" fontId="21" fillId="0" borderId="14" xfId="43" applyFont="1" applyBorder="1" applyAlignment="1">
      <alignment vertical="center"/>
    </xf>
    <xf numFmtId="0" fontId="21" fillId="0" borderId="0" xfId="43" applyFont="1" applyAlignment="1">
      <alignment vertical="center"/>
    </xf>
    <xf numFmtId="0" fontId="20" fillId="0" borderId="0" xfId="43" applyFont="1" applyAlignment="1">
      <alignment horizontal="center" vertical="center"/>
    </xf>
    <xf numFmtId="165" fontId="21" fillId="0" borderId="0" xfId="43" applyNumberFormat="1" applyFont="1" applyAlignment="1">
      <alignment horizontal="center" vertical="center"/>
    </xf>
    <xf numFmtId="0" fontId="21" fillId="0" borderId="0" xfId="43" applyFont="1" applyAlignment="1">
      <alignment horizontal="center" vertical="center"/>
    </xf>
    <xf numFmtId="164" fontId="21" fillId="0" borderId="0" xfId="43" applyNumberFormat="1" applyFont="1" applyAlignment="1">
      <alignment vertical="center"/>
    </xf>
    <xf numFmtId="0" fontId="21" fillId="0" borderId="15" xfId="43" applyFont="1" applyBorder="1" applyAlignment="1">
      <alignment vertical="center"/>
    </xf>
    <xf numFmtId="0" fontId="20" fillId="0" borderId="14" xfId="43" applyFont="1" applyBorder="1" applyAlignment="1">
      <alignment horizontal="center" vertical="center"/>
    </xf>
    <xf numFmtId="0" fontId="21" fillId="0" borderId="15" xfId="43" applyFont="1" applyBorder="1" applyAlignment="1">
      <alignment horizontal="center" vertical="center"/>
    </xf>
    <xf numFmtId="43" fontId="21" fillId="0" borderId="0" xfId="44" applyFont="1" applyFill="1" applyAlignment="1">
      <alignment horizontal="center" vertical="center"/>
    </xf>
    <xf numFmtId="165" fontId="21" fillId="0" borderId="0" xfId="43" applyNumberFormat="1" applyFont="1" applyAlignment="1">
      <alignment horizontal="centerContinuous" vertical="center"/>
    </xf>
    <xf numFmtId="0" fontId="21" fillId="0" borderId="0" xfId="43" applyFont="1" applyAlignment="1">
      <alignment horizontal="centerContinuous" vertical="center"/>
    </xf>
    <xf numFmtId="4" fontId="21" fillId="0" borderId="0" xfId="43" applyNumberFormat="1" applyFont="1" applyAlignment="1">
      <alignment vertical="center"/>
    </xf>
    <xf numFmtId="165" fontId="20" fillId="0" borderId="19" xfId="43" applyNumberFormat="1" applyFont="1" applyBorder="1" applyAlignment="1">
      <alignment horizontal="right" vertical="center"/>
    </xf>
    <xf numFmtId="4" fontId="20" fillId="0" borderId="19" xfId="43" applyNumberFormat="1" applyFont="1" applyBorder="1" applyAlignment="1">
      <alignment horizontal="right" vertical="center"/>
    </xf>
    <xf numFmtId="166" fontId="20" fillId="0" borderId="19" xfId="45" applyFont="1" applyFill="1" applyBorder="1" applyAlignment="1">
      <alignment horizontal="right" vertical="center"/>
    </xf>
    <xf numFmtId="4" fontId="20" fillId="0" borderId="19" xfId="43" applyNumberFormat="1" applyFont="1" applyBorder="1" applyAlignment="1">
      <alignment vertical="center"/>
    </xf>
    <xf numFmtId="0" fontId="20" fillId="0" borderId="15" xfId="43" applyFont="1" applyBorder="1" applyAlignment="1">
      <alignment vertical="center"/>
    </xf>
    <xf numFmtId="4" fontId="21" fillId="0" borderId="0" xfId="45" applyNumberFormat="1" applyFont="1" applyFill="1" applyBorder="1" applyAlignment="1">
      <alignment horizontal="center" vertical="center"/>
    </xf>
    <xf numFmtId="4" fontId="21" fillId="0" borderId="0" xfId="45" applyNumberFormat="1" applyFont="1" applyFill="1" applyBorder="1" applyAlignment="1">
      <alignment horizontal="right" vertical="center"/>
    </xf>
    <xf numFmtId="166" fontId="21" fillId="0" borderId="0" xfId="45" applyFont="1" applyFill="1" applyBorder="1" applyAlignment="1">
      <alignment horizontal="right" vertical="center"/>
    </xf>
    <xf numFmtId="167" fontId="21" fillId="0" borderId="0" xfId="45" applyNumberFormat="1" applyFont="1" applyFill="1" applyBorder="1" applyAlignment="1">
      <alignment horizontal="right" vertical="center"/>
    </xf>
    <xf numFmtId="4" fontId="20" fillId="0" borderId="0" xfId="45" applyNumberFormat="1" applyFont="1" applyFill="1" applyBorder="1" applyAlignment="1">
      <alignment vertical="center"/>
    </xf>
    <xf numFmtId="4" fontId="20" fillId="0" borderId="19" xfId="45" applyNumberFormat="1" applyFont="1" applyFill="1" applyBorder="1" applyAlignment="1">
      <alignment vertical="center"/>
    </xf>
    <xf numFmtId="4" fontId="21" fillId="0" borderId="0" xfId="45" applyNumberFormat="1" applyFont="1" applyFill="1" applyBorder="1" applyAlignment="1">
      <alignment vertical="center"/>
    </xf>
    <xf numFmtId="165" fontId="21" fillId="0" borderId="0" xfId="45" applyNumberFormat="1" applyFont="1" applyFill="1" applyBorder="1" applyAlignment="1">
      <alignment horizontal="right" vertical="center"/>
    </xf>
    <xf numFmtId="4" fontId="20" fillId="0" borderId="0" xfId="45" applyNumberFormat="1" applyFont="1" applyFill="1" applyBorder="1" applyAlignment="1">
      <alignment horizontal="center" vertical="center"/>
    </xf>
    <xf numFmtId="166" fontId="20" fillId="0" borderId="0" xfId="45" applyFont="1" applyFill="1" applyBorder="1" applyAlignment="1">
      <alignment horizontal="right" vertical="center"/>
    </xf>
    <xf numFmtId="165" fontId="20" fillId="0" borderId="20" xfId="43" applyNumberFormat="1" applyFont="1" applyBorder="1" applyAlignment="1">
      <alignment horizontal="right" vertical="center"/>
    </xf>
    <xf numFmtId="4" fontId="20" fillId="0" borderId="20" xfId="43" applyNumberFormat="1" applyFont="1" applyBorder="1" applyAlignment="1">
      <alignment horizontal="right" vertical="center"/>
    </xf>
    <xf numFmtId="4" fontId="20" fillId="0" borderId="20" xfId="43" applyNumberFormat="1" applyFont="1" applyBorder="1" applyAlignment="1">
      <alignment vertical="center"/>
    </xf>
    <xf numFmtId="4" fontId="20" fillId="0" borderId="0" xfId="43" applyNumberFormat="1" applyFont="1" applyBorder="1" applyAlignment="1">
      <alignment vertical="center"/>
    </xf>
    <xf numFmtId="165" fontId="20" fillId="0" borderId="19" xfId="45" applyNumberFormat="1" applyFont="1" applyFill="1" applyBorder="1" applyAlignment="1">
      <alignment horizontal="right" vertical="center"/>
    </xf>
    <xf numFmtId="4" fontId="20" fillId="0" borderId="19" xfId="45" applyNumberFormat="1" applyFont="1" applyFill="1" applyBorder="1" applyAlignment="1">
      <alignment horizontal="right" vertical="center"/>
    </xf>
    <xf numFmtId="4" fontId="20" fillId="0" borderId="0" xfId="45" applyNumberFormat="1" applyFont="1" applyFill="1" applyBorder="1" applyAlignment="1">
      <alignment horizontal="right" vertical="center"/>
    </xf>
    <xf numFmtId="167" fontId="20" fillId="0" borderId="0" xfId="45" applyNumberFormat="1" applyFont="1" applyFill="1" applyBorder="1" applyAlignment="1">
      <alignment horizontal="right" vertical="center"/>
    </xf>
    <xf numFmtId="3" fontId="21" fillId="0" borderId="15" xfId="43" applyNumberFormat="1" applyFont="1" applyBorder="1" applyAlignment="1">
      <alignment vertical="center"/>
    </xf>
    <xf numFmtId="0" fontId="24" fillId="0" borderId="21" xfId="43" applyFont="1" applyBorder="1" applyAlignment="1">
      <alignment vertical="center"/>
    </xf>
    <xf numFmtId="0" fontId="24" fillId="0" borderId="22" xfId="43" applyFont="1" applyBorder="1" applyAlignment="1">
      <alignment vertical="center"/>
    </xf>
    <xf numFmtId="0" fontId="24" fillId="0" borderId="22" xfId="43" applyFont="1" applyBorder="1" applyAlignment="1">
      <alignment horizontal="center" vertical="center"/>
    </xf>
    <xf numFmtId="165" fontId="24" fillId="0" borderId="22" xfId="43" applyNumberFormat="1" applyFont="1" applyBorder="1" applyAlignment="1">
      <alignment horizontal="right" vertical="center"/>
    </xf>
    <xf numFmtId="0" fontId="24" fillId="0" borderId="22" xfId="43" applyFont="1" applyBorder="1" applyAlignment="1">
      <alignment horizontal="right" vertical="center"/>
    </xf>
    <xf numFmtId="3" fontId="24" fillId="0" borderId="22" xfId="43" applyNumberFormat="1" applyFont="1" applyBorder="1" applyAlignment="1">
      <alignment vertical="center"/>
    </xf>
    <xf numFmtId="4" fontId="24" fillId="0" borderId="22" xfId="43" applyNumberFormat="1" applyFont="1" applyBorder="1" applyAlignment="1">
      <alignment vertical="center"/>
    </xf>
    <xf numFmtId="0" fontId="24" fillId="0" borderId="23" xfId="43" applyFont="1" applyBorder="1" applyAlignment="1">
      <alignment vertical="center"/>
    </xf>
    <xf numFmtId="0" fontId="24" fillId="0" borderId="14" xfId="43" applyFont="1" applyBorder="1" applyAlignment="1">
      <alignment vertical="center"/>
    </xf>
    <xf numFmtId="0" fontId="24" fillId="0" borderId="15" xfId="43" applyFont="1" applyBorder="1" applyAlignment="1">
      <alignment vertical="center"/>
    </xf>
    <xf numFmtId="0" fontId="18" fillId="0" borderId="14" xfId="43" applyFont="1" applyBorder="1" applyAlignment="1">
      <alignment vertical="center"/>
    </xf>
    <xf numFmtId="0" fontId="18" fillId="0" borderId="15" xfId="43" applyFont="1" applyBorder="1" applyAlignment="1">
      <alignment vertical="center"/>
    </xf>
    <xf numFmtId="43" fontId="25" fillId="0" borderId="0" xfId="44" applyFont="1" applyFill="1" applyAlignment="1">
      <alignment vertical="center"/>
    </xf>
    <xf numFmtId="0" fontId="25" fillId="0" borderId="0" xfId="43" applyFont="1" applyAlignment="1">
      <alignment vertical="center"/>
    </xf>
    <xf numFmtId="165" fontId="18" fillId="0" borderId="0" xfId="44" applyNumberFormat="1" applyFont="1" applyFill="1" applyBorder="1" applyAlignment="1">
      <alignment vertical="center"/>
    </xf>
    <xf numFmtId="43" fontId="18" fillId="0" borderId="0" xfId="44" applyFont="1" applyFill="1" applyBorder="1" applyAlignment="1">
      <alignment vertical="center"/>
    </xf>
    <xf numFmtId="0" fontId="18" fillId="0" borderId="17" xfId="43" applyFont="1" applyBorder="1" applyAlignment="1">
      <alignment vertical="center"/>
    </xf>
    <xf numFmtId="0" fontId="18" fillId="0" borderId="18" xfId="43" applyFont="1" applyBorder="1" applyAlignment="1">
      <alignment vertical="center"/>
    </xf>
    <xf numFmtId="0" fontId="20" fillId="0" borderId="13" xfId="43" applyFont="1" applyBorder="1" applyAlignment="1">
      <alignment vertical="center"/>
    </xf>
    <xf numFmtId="0" fontId="20" fillId="0" borderId="0" xfId="43" applyFont="1" applyBorder="1" applyAlignment="1">
      <alignment vertical="center"/>
    </xf>
    <xf numFmtId="0" fontId="22" fillId="0" borderId="0" xfId="43" applyFont="1" applyBorder="1" applyAlignment="1">
      <alignment vertical="center"/>
    </xf>
    <xf numFmtId="0" fontId="22" fillId="0" borderId="15" xfId="43" applyFont="1" applyBorder="1" applyAlignment="1">
      <alignment vertical="center"/>
    </xf>
    <xf numFmtId="0" fontId="21" fillId="0" borderId="18" xfId="43" applyFont="1" applyBorder="1" applyAlignment="1">
      <alignment vertical="center"/>
    </xf>
    <xf numFmtId="0" fontId="21" fillId="0" borderId="0" xfId="43" applyFont="1" applyBorder="1" applyAlignment="1">
      <alignment vertical="center"/>
    </xf>
    <xf numFmtId="0" fontId="21" fillId="0" borderId="0" xfId="43" applyFont="1" applyBorder="1" applyAlignment="1">
      <alignment horizontal="center" vertical="center"/>
    </xf>
    <xf numFmtId="165" fontId="21" fillId="0" borderId="0" xfId="43" applyNumberFormat="1" applyFont="1" applyBorder="1" applyAlignment="1">
      <alignment horizontal="center" vertical="center"/>
    </xf>
    <xf numFmtId="49" fontId="20" fillId="0" borderId="0" xfId="43" applyNumberFormat="1" applyFont="1" applyBorder="1" applyAlignment="1">
      <alignment horizontal="center" vertical="center"/>
    </xf>
    <xf numFmtId="0" fontId="20" fillId="0" borderId="0" xfId="43" applyFont="1" applyBorder="1" applyAlignment="1">
      <alignment horizontal="center" vertical="center"/>
    </xf>
    <xf numFmtId="165" fontId="20" fillId="0" borderId="0" xfId="43" applyNumberFormat="1" applyFont="1" applyBorder="1" applyAlignment="1">
      <alignment horizontal="center" vertical="center"/>
    </xf>
    <xf numFmtId="3" fontId="20" fillId="0" borderId="0" xfId="43" applyNumberFormat="1" applyFont="1" applyBorder="1" applyAlignment="1">
      <alignment horizontal="center" vertical="center"/>
    </xf>
    <xf numFmtId="0" fontId="20" fillId="0" borderId="15" xfId="43" applyFont="1" applyBorder="1" applyAlignment="1">
      <alignment horizontal="center" vertical="center"/>
    </xf>
    <xf numFmtId="165" fontId="21" fillId="0" borderId="0" xfId="43" applyNumberFormat="1" applyFont="1" applyBorder="1" applyAlignment="1">
      <alignment horizontal="centerContinuous" vertical="center"/>
    </xf>
    <xf numFmtId="0" fontId="21" fillId="0" borderId="0" xfId="43" applyFont="1" applyBorder="1" applyAlignment="1">
      <alignment horizontal="centerContinuous" vertical="center"/>
    </xf>
    <xf numFmtId="4" fontId="21" fillId="0" borderId="0" xfId="43" applyNumberFormat="1" applyFont="1" applyBorder="1" applyAlignment="1">
      <alignment vertical="center"/>
    </xf>
    <xf numFmtId="4" fontId="21" fillId="0" borderId="0" xfId="43" applyNumberFormat="1" applyFont="1" applyBorder="1" applyAlignment="1">
      <alignment horizontal="center" vertical="center"/>
    </xf>
    <xf numFmtId="0" fontId="20" fillId="0" borderId="0" xfId="43" applyFont="1" applyBorder="1" applyAlignment="1">
      <alignment horizontal="left" vertical="center"/>
    </xf>
    <xf numFmtId="4" fontId="20" fillId="0" borderId="0" xfId="43" applyNumberFormat="1" applyFont="1" applyBorder="1" applyAlignment="1">
      <alignment horizontal="center" vertical="center"/>
    </xf>
    <xf numFmtId="164" fontId="20" fillId="0" borderId="19" xfId="43" applyNumberFormat="1" applyFont="1" applyBorder="1" applyAlignment="1">
      <alignment horizontal="right" vertical="center"/>
    </xf>
    <xf numFmtId="4" fontId="20" fillId="0" borderId="0" xfId="43" applyNumberFormat="1" applyFont="1" applyBorder="1" applyAlignment="1">
      <alignment horizontal="right" vertical="center"/>
    </xf>
    <xf numFmtId="3" fontId="20" fillId="0" borderId="0" xfId="43" applyNumberFormat="1" applyFont="1" applyBorder="1" applyAlignment="1">
      <alignment horizontal="right" vertical="center"/>
    </xf>
    <xf numFmtId="3" fontId="20" fillId="0" borderId="0" xfId="43" applyNumberFormat="1" applyFont="1" applyBorder="1" applyAlignment="1">
      <alignment vertical="center"/>
    </xf>
    <xf numFmtId="165" fontId="20" fillId="0" borderId="0" xfId="45" applyNumberFormat="1" applyFont="1" applyFill="1" applyBorder="1" applyAlignment="1">
      <alignment vertical="center"/>
    </xf>
    <xf numFmtId="164" fontId="20" fillId="0" borderId="0" xfId="45" applyNumberFormat="1" applyFont="1" applyFill="1" applyBorder="1" applyAlignment="1">
      <alignment horizontal="right" vertical="center"/>
    </xf>
    <xf numFmtId="0" fontId="20" fillId="0" borderId="0" xfId="43" applyFont="1" applyBorder="1" applyAlignment="1">
      <alignment horizontal="right" vertical="center"/>
    </xf>
    <xf numFmtId="167" fontId="21" fillId="0" borderId="0" xfId="45" applyNumberFormat="1" applyFont="1" applyFill="1" applyBorder="1" applyAlignment="1">
      <alignment horizontal="center" vertical="center"/>
    </xf>
    <xf numFmtId="165" fontId="24" fillId="0" borderId="0" xfId="42" applyNumberFormat="1" applyFont="1" applyBorder="1" applyAlignment="1">
      <alignment horizontal="right" vertical="center" wrapText="1"/>
    </xf>
    <xf numFmtId="4" fontId="24" fillId="0" borderId="0" xfId="42" applyNumberFormat="1" applyFont="1" applyBorder="1" applyAlignment="1">
      <alignment horizontal="right" vertical="center" wrapText="1"/>
    </xf>
    <xf numFmtId="0" fontId="21" fillId="0" borderId="0" xfId="43" applyFont="1" applyBorder="1" applyAlignment="1">
      <alignment horizontal="right" vertical="center"/>
    </xf>
    <xf numFmtId="164" fontId="24" fillId="0" borderId="0" xfId="42" applyNumberFormat="1" applyFont="1" applyBorder="1" applyAlignment="1">
      <alignment horizontal="right" vertical="center" wrapText="1"/>
    </xf>
    <xf numFmtId="49" fontId="21" fillId="0" borderId="0" xfId="43" applyNumberFormat="1" applyFont="1" applyBorder="1" applyAlignment="1">
      <alignment horizontal="center" vertical="center"/>
    </xf>
    <xf numFmtId="165" fontId="20" fillId="0" borderId="0" xfId="45" applyNumberFormat="1" applyFont="1" applyFill="1" applyBorder="1" applyAlignment="1">
      <alignment horizontal="right" vertical="center"/>
    </xf>
    <xf numFmtId="4" fontId="24" fillId="0" borderId="0" xfId="42" applyNumberFormat="1" applyFont="1" applyBorder="1" applyAlignment="1">
      <alignment vertical="center" wrapText="1"/>
    </xf>
    <xf numFmtId="166" fontId="21" fillId="0" borderId="0" xfId="45" applyFont="1" applyFill="1" applyBorder="1" applyAlignment="1">
      <alignment vertical="center"/>
    </xf>
    <xf numFmtId="164" fontId="21" fillId="0" borderId="0" xfId="43" applyNumberFormat="1" applyFont="1" applyBorder="1" applyAlignment="1">
      <alignment horizontal="centerContinuous" vertical="center"/>
    </xf>
    <xf numFmtId="164" fontId="21" fillId="0" borderId="0" xfId="44" applyNumberFormat="1" applyFont="1" applyFill="1" applyBorder="1" applyAlignment="1">
      <alignment vertical="center"/>
    </xf>
    <xf numFmtId="164" fontId="21" fillId="0" borderId="0" xfId="45" applyNumberFormat="1" applyFont="1" applyFill="1" applyBorder="1" applyAlignment="1">
      <alignment horizontal="right" vertical="center"/>
    </xf>
    <xf numFmtId="4" fontId="21" fillId="0" borderId="0" xfId="43" applyNumberFormat="1" applyFont="1" applyBorder="1" applyAlignment="1">
      <alignment horizontal="centerContinuous" vertical="center"/>
    </xf>
    <xf numFmtId="164" fontId="21" fillId="0" borderId="0" xfId="43" applyNumberFormat="1" applyFont="1" applyBorder="1" applyAlignment="1">
      <alignment horizontal="right" vertical="center"/>
    </xf>
    <xf numFmtId="0" fontId="27" fillId="0" borderId="0" xfId="43" applyFont="1" applyBorder="1" applyAlignment="1">
      <alignment vertical="center"/>
    </xf>
    <xf numFmtId="0" fontId="27" fillId="0" borderId="0" xfId="43" applyFont="1" applyBorder="1" applyAlignment="1">
      <alignment horizontal="center" vertical="center"/>
    </xf>
    <xf numFmtId="3" fontId="28" fillId="0" borderId="0" xfId="43" applyNumberFormat="1" applyFont="1" applyBorder="1" applyAlignment="1">
      <alignment vertical="center"/>
    </xf>
    <xf numFmtId="0" fontId="21" fillId="0" borderId="0" xfId="43" applyFont="1" applyBorder="1" applyAlignment="1">
      <alignment vertical="center" wrapText="1"/>
    </xf>
    <xf numFmtId="0" fontId="20" fillId="0" borderId="0" xfId="43" applyFont="1" applyBorder="1" applyAlignment="1">
      <alignment vertical="center" wrapText="1"/>
    </xf>
    <xf numFmtId="0" fontId="21" fillId="0" borderId="0" xfId="43" applyFont="1" applyBorder="1" applyAlignment="1">
      <alignment horizontal="left" vertical="center" wrapText="1"/>
    </xf>
    <xf numFmtId="3" fontId="21" fillId="0" borderId="0" xfId="43" applyNumberFormat="1" applyFont="1" applyBorder="1" applyAlignment="1">
      <alignment horizontal="center" vertical="center"/>
    </xf>
    <xf numFmtId="166" fontId="20" fillId="0" borderId="0" xfId="45" applyFont="1" applyFill="1" applyBorder="1" applyAlignment="1">
      <alignment vertical="center"/>
    </xf>
    <xf numFmtId="0" fontId="21" fillId="0" borderId="0" xfId="43" applyFont="1" applyBorder="1" applyAlignment="1">
      <alignment horizontal="left" vertical="center"/>
    </xf>
    <xf numFmtId="165" fontId="21" fillId="0" borderId="0" xfId="43" applyNumberFormat="1" applyFont="1" applyBorder="1" applyAlignment="1">
      <alignment horizontal="right" vertical="center"/>
    </xf>
    <xf numFmtId="43" fontId="21" fillId="0" borderId="0" xfId="44" applyFont="1" applyFill="1" applyBorder="1" applyAlignment="1">
      <alignment vertical="center"/>
    </xf>
    <xf numFmtId="167" fontId="28" fillId="0" borderId="0" xfId="45" applyNumberFormat="1" applyFont="1" applyFill="1" applyBorder="1" applyAlignment="1">
      <alignment horizontal="right" vertical="center"/>
    </xf>
    <xf numFmtId="3" fontId="28" fillId="0" borderId="0" xfId="43" applyNumberFormat="1" applyFont="1" applyBorder="1" applyAlignment="1">
      <alignment horizontal="center" vertical="center"/>
    </xf>
    <xf numFmtId="3" fontId="21" fillId="0" borderId="0" xfId="43" applyNumberFormat="1" applyFont="1" applyBorder="1" applyAlignment="1">
      <alignment horizontal="right" vertical="center"/>
    </xf>
    <xf numFmtId="4" fontId="29" fillId="0" borderId="0" xfId="0" applyNumberFormat="1" applyFont="1" applyBorder="1"/>
    <xf numFmtId="164" fontId="20" fillId="0" borderId="20" xfId="43" applyNumberFormat="1" applyFont="1" applyBorder="1" applyAlignment="1">
      <alignment horizontal="right" vertical="center"/>
    </xf>
    <xf numFmtId="167" fontId="20" fillId="0" borderId="19" xfId="45" applyNumberFormat="1" applyFont="1" applyFill="1" applyBorder="1" applyAlignment="1">
      <alignment horizontal="right" vertical="center"/>
    </xf>
    <xf numFmtId="4" fontId="21" fillId="0" borderId="0" xfId="43" applyNumberFormat="1" applyFont="1" applyBorder="1" applyAlignment="1">
      <alignment horizontal="right" vertical="center"/>
    </xf>
    <xf numFmtId="164" fontId="20" fillId="0" borderId="19" xfId="45" applyNumberFormat="1" applyFont="1" applyFill="1" applyBorder="1" applyAlignment="1">
      <alignment horizontal="right" vertical="center"/>
    </xf>
    <xf numFmtId="166" fontId="20" fillId="0" borderId="0" xfId="45" applyFont="1" applyFill="1" applyBorder="1" applyAlignment="1">
      <alignment horizontal="center" vertical="center"/>
    </xf>
    <xf numFmtId="165" fontId="21" fillId="0" borderId="0" xfId="44" applyNumberFormat="1" applyFont="1" applyFill="1" applyBorder="1" applyAlignment="1">
      <alignment vertical="center"/>
    </xf>
    <xf numFmtId="166" fontId="21" fillId="0" borderId="0" xfId="43" applyNumberFormat="1" applyFont="1" applyBorder="1" applyAlignment="1">
      <alignment vertical="center"/>
    </xf>
    <xf numFmtId="165" fontId="21" fillId="0" borderId="12" xfId="43" applyNumberFormat="1" applyFont="1" applyBorder="1" applyAlignment="1">
      <alignment horizontal="right" vertical="center"/>
    </xf>
    <xf numFmtId="0" fontId="21" fillId="0" borderId="12" xfId="43" applyFont="1" applyBorder="1" applyAlignment="1">
      <alignment horizontal="right" vertical="center"/>
    </xf>
    <xf numFmtId="3" fontId="21" fillId="0" borderId="13" xfId="43" applyNumberFormat="1" applyFont="1" applyBorder="1" applyAlignment="1">
      <alignment vertical="center"/>
    </xf>
    <xf numFmtId="0" fontId="24" fillId="0" borderId="0" xfId="43" applyFont="1" applyBorder="1" applyAlignment="1">
      <alignment vertical="center"/>
    </xf>
    <xf numFmtId="0" fontId="24" fillId="0" borderId="0" xfId="43" applyFont="1" applyBorder="1" applyAlignment="1">
      <alignment horizontal="center" vertical="center"/>
    </xf>
    <xf numFmtId="165" fontId="24" fillId="0" borderId="0" xfId="43" applyNumberFormat="1" applyFont="1" applyBorder="1" applyAlignment="1">
      <alignment horizontal="right" vertical="center"/>
    </xf>
    <xf numFmtId="0" fontId="24" fillId="0" borderId="0" xfId="43" applyFont="1" applyBorder="1" applyAlignment="1">
      <alignment horizontal="right" vertical="center"/>
    </xf>
    <xf numFmtId="3" fontId="24" fillId="0" borderId="0" xfId="43" applyNumberFormat="1" applyFont="1" applyBorder="1" applyAlignment="1">
      <alignment vertical="center"/>
    </xf>
    <xf numFmtId="165" fontId="24" fillId="0" borderId="0" xfId="43" applyNumberFormat="1" applyFont="1" applyBorder="1" applyAlignment="1">
      <alignment horizontal="centerContinuous" vertical="center"/>
    </xf>
    <xf numFmtId="0" fontId="24" fillId="0" borderId="0" xfId="43" applyFont="1" applyBorder="1" applyAlignment="1">
      <alignment horizontal="centerContinuous" vertical="center"/>
    </xf>
    <xf numFmtId="4" fontId="24" fillId="0" borderId="0" xfId="43" applyNumberFormat="1" applyFont="1" applyBorder="1" applyAlignment="1">
      <alignment vertical="center"/>
    </xf>
    <xf numFmtId="3" fontId="24" fillId="0" borderId="15" xfId="43" applyNumberFormat="1" applyFont="1" applyBorder="1" applyAlignment="1">
      <alignment vertical="center"/>
    </xf>
    <xf numFmtId="0" fontId="31" fillId="0" borderId="0" xfId="43" applyFont="1" applyBorder="1" applyAlignment="1">
      <alignment vertical="center" wrapText="1"/>
    </xf>
    <xf numFmtId="0" fontId="31" fillId="0" borderId="0" xfId="43" applyFont="1" applyBorder="1" applyAlignment="1">
      <alignment horizontal="center" vertical="center"/>
    </xf>
    <xf numFmtId="0" fontId="24" fillId="0" borderId="0" xfId="43" applyFont="1" applyBorder="1" applyAlignment="1">
      <alignment horizontal="left" vertical="center"/>
    </xf>
    <xf numFmtId="0" fontId="24" fillId="0" borderId="0" xfId="46" applyFont="1" applyBorder="1" applyAlignment="1">
      <alignment horizontal="center" vertical="center"/>
    </xf>
    <xf numFmtId="165" fontId="24" fillId="0" borderId="0" xfId="46" applyNumberFormat="1" applyFont="1" applyBorder="1" applyAlignment="1">
      <alignment horizontal="center" vertical="center"/>
    </xf>
    <xf numFmtId="165" fontId="24" fillId="0" borderId="0" xfId="44" applyNumberFormat="1" applyFont="1" applyFill="1" applyBorder="1" applyAlignment="1">
      <alignment vertical="center"/>
    </xf>
    <xf numFmtId="43" fontId="24" fillId="0" borderId="0" xfId="44" applyFont="1" applyFill="1" applyBorder="1" applyAlignment="1">
      <alignment vertical="center"/>
    </xf>
    <xf numFmtId="0" fontId="32" fillId="0" borderId="0" xfId="43" applyFont="1" applyAlignment="1">
      <alignment vertical="center"/>
    </xf>
    <xf numFmtId="0" fontId="33" fillId="0" borderId="0" xfId="43" applyFont="1" applyBorder="1" applyAlignment="1">
      <alignment horizontal="center" vertical="center"/>
    </xf>
    <xf numFmtId="165" fontId="33" fillId="0" borderId="0" xfId="43" applyNumberFormat="1" applyFont="1" applyBorder="1" applyAlignment="1">
      <alignment vertical="center"/>
    </xf>
    <xf numFmtId="0" fontId="33" fillId="0" borderId="0" xfId="43" applyFont="1" applyBorder="1" applyAlignment="1">
      <alignment vertical="center"/>
    </xf>
    <xf numFmtId="0" fontId="34" fillId="0" borderId="0" xfId="43" applyFont="1" applyBorder="1" applyAlignment="1">
      <alignment vertical="center"/>
    </xf>
    <xf numFmtId="0" fontId="34" fillId="0" borderId="15" xfId="43" applyFont="1" applyBorder="1" applyAlignment="1">
      <alignment vertical="center"/>
    </xf>
    <xf numFmtId="0" fontId="24" fillId="0" borderId="17" xfId="43" applyFont="1" applyBorder="1" applyAlignment="1">
      <alignment vertical="center"/>
    </xf>
    <xf numFmtId="0" fontId="24" fillId="0" borderId="18" xfId="43" applyFont="1" applyBorder="1" applyAlignment="1">
      <alignment vertical="center"/>
    </xf>
    <xf numFmtId="0" fontId="21" fillId="0" borderId="17" xfId="43" applyFont="1" applyBorder="1" applyAlignment="1">
      <alignment horizontal="center" vertical="center"/>
    </xf>
    <xf numFmtId="165" fontId="21" fillId="0" borderId="17" xfId="43" applyNumberFormat="1" applyFont="1" applyBorder="1" applyAlignment="1">
      <alignment horizontal="center" vertical="center"/>
    </xf>
    <xf numFmtId="4" fontId="21" fillId="0" borderId="17" xfId="43" applyNumberFormat="1" applyFont="1" applyBorder="1" applyAlignment="1">
      <alignment horizontal="center" vertical="center"/>
    </xf>
    <xf numFmtId="4" fontId="21" fillId="0" borderId="17" xfId="43" applyNumberFormat="1" applyFont="1" applyBorder="1" applyAlignment="1">
      <alignment vertical="center"/>
    </xf>
    <xf numFmtId="0" fontId="21" fillId="0" borderId="0" xfId="46" applyFont="1" applyAlignment="1">
      <alignment vertical="center"/>
    </xf>
    <xf numFmtId="49" fontId="21" fillId="0" borderId="0" xfId="46" applyNumberFormat="1" applyFont="1" applyAlignment="1">
      <alignment vertical="center"/>
    </xf>
    <xf numFmtId="4" fontId="21" fillId="0" borderId="0" xfId="46" applyNumberFormat="1" applyFont="1" applyAlignment="1">
      <alignment vertical="center"/>
    </xf>
    <xf numFmtId="0" fontId="20" fillId="0" borderId="11" xfId="46" applyFont="1" applyBorder="1" applyAlignment="1">
      <alignment vertical="center"/>
    </xf>
    <xf numFmtId="0" fontId="20" fillId="0" borderId="12" xfId="46" applyFont="1" applyBorder="1" applyAlignment="1">
      <alignment vertical="center"/>
    </xf>
    <xf numFmtId="0" fontId="20" fillId="0" borderId="14" xfId="46" applyFont="1" applyBorder="1" applyAlignment="1">
      <alignment horizontal="centerContinuous" vertical="center"/>
    </xf>
    <xf numFmtId="0" fontId="20" fillId="0" borderId="0" xfId="46" applyFont="1" applyBorder="1" applyAlignment="1">
      <alignment horizontal="centerContinuous" vertical="center"/>
    </xf>
    <xf numFmtId="0" fontId="22" fillId="0" borderId="14" xfId="46" applyFont="1" applyBorder="1" applyAlignment="1">
      <alignment horizontal="centerContinuous" vertical="center"/>
    </xf>
    <xf numFmtId="0" fontId="21" fillId="0" borderId="16" xfId="46" applyFont="1" applyBorder="1" applyAlignment="1">
      <alignment horizontal="centerContinuous" vertical="center"/>
    </xf>
    <xf numFmtId="0" fontId="20" fillId="0" borderId="17" xfId="46" applyFont="1" applyBorder="1" applyAlignment="1">
      <alignment horizontal="centerContinuous" vertical="center"/>
    </xf>
    <xf numFmtId="0" fontId="20" fillId="0" borderId="0" xfId="46" applyFont="1" applyBorder="1" applyAlignment="1">
      <alignment vertical="center"/>
    </xf>
    <xf numFmtId="0" fontId="21" fillId="0" borderId="0" xfId="46" applyFont="1" applyBorder="1" applyAlignment="1">
      <alignment vertical="center"/>
    </xf>
    <xf numFmtId="4" fontId="21" fillId="0" borderId="0" xfId="46" applyNumberFormat="1" applyFont="1" applyBorder="1" applyAlignment="1">
      <alignment vertical="center"/>
    </xf>
    <xf numFmtId="0" fontId="21" fillId="0" borderId="15" xfId="46" applyFont="1" applyBorder="1" applyAlignment="1">
      <alignment vertical="center"/>
    </xf>
    <xf numFmtId="0" fontId="21" fillId="0" borderId="14" xfId="46" applyFont="1" applyBorder="1" applyAlignment="1">
      <alignment vertical="center"/>
    </xf>
    <xf numFmtId="0" fontId="20" fillId="0" borderId="0" xfId="46" applyFont="1" applyBorder="1" applyAlignment="1">
      <alignment horizontal="left" vertical="center"/>
    </xf>
    <xf numFmtId="49" fontId="20" fillId="0" borderId="0" xfId="46" applyNumberFormat="1" applyFont="1" applyBorder="1" applyAlignment="1">
      <alignment horizontal="center" vertical="center"/>
    </xf>
    <xf numFmtId="0" fontId="21" fillId="0" borderId="0" xfId="46" applyFont="1" applyBorder="1" applyAlignment="1">
      <alignment horizontal="center" vertical="center"/>
    </xf>
    <xf numFmtId="4" fontId="20" fillId="0" borderId="0" xfId="46" applyNumberFormat="1" applyFont="1" applyBorder="1" applyAlignment="1">
      <alignment horizontal="center" vertical="center"/>
    </xf>
    <xf numFmtId="0" fontId="20" fillId="0" borderId="0" xfId="46" applyFont="1" applyBorder="1" applyAlignment="1">
      <alignment horizontal="center" vertical="center"/>
    </xf>
    <xf numFmtId="0" fontId="20" fillId="0" borderId="14" xfId="46" applyFont="1" applyBorder="1" applyAlignment="1">
      <alignment horizontal="center" vertical="center"/>
    </xf>
    <xf numFmtId="49" fontId="21" fillId="0" borderId="0" xfId="46" applyNumberFormat="1" applyFont="1" applyBorder="1" applyAlignment="1">
      <alignment horizontal="center" vertical="center"/>
    </xf>
    <xf numFmtId="4" fontId="21" fillId="0" borderId="24" xfId="46" applyNumberFormat="1" applyFont="1" applyBorder="1" applyAlignment="1">
      <alignment horizontal="center" vertical="center"/>
    </xf>
    <xf numFmtId="4" fontId="21" fillId="0" borderId="0" xfId="46" applyNumberFormat="1" applyFont="1" applyBorder="1" applyAlignment="1">
      <alignment horizontal="center" vertical="center"/>
    </xf>
    <xf numFmtId="4" fontId="20" fillId="0" borderId="19" xfId="45" applyNumberFormat="1" applyFont="1" applyBorder="1" applyAlignment="1">
      <alignment horizontal="right" vertical="center"/>
    </xf>
    <xf numFmtId="4" fontId="20" fillId="0" borderId="0" xfId="45" applyNumberFormat="1" applyFont="1" applyBorder="1" applyAlignment="1">
      <alignment horizontal="right" vertical="center"/>
    </xf>
    <xf numFmtId="167" fontId="20" fillId="0" borderId="0" xfId="45" applyNumberFormat="1" applyFont="1" applyBorder="1" applyAlignment="1">
      <alignment horizontal="right" vertical="center"/>
    </xf>
    <xf numFmtId="4" fontId="21" fillId="0" borderId="0" xfId="42" applyNumberFormat="1" applyFont="1" applyBorder="1" applyAlignment="1">
      <alignment horizontal="right" vertical="center" wrapText="1"/>
    </xf>
    <xf numFmtId="4" fontId="21" fillId="0" borderId="0" xfId="45" applyNumberFormat="1" applyFont="1" applyBorder="1" applyAlignment="1">
      <alignment horizontal="right" vertical="center"/>
    </xf>
    <xf numFmtId="167" fontId="21" fillId="0" borderId="0" xfId="45" applyNumberFormat="1" applyFont="1" applyBorder="1" applyAlignment="1">
      <alignment horizontal="right" vertical="center"/>
    </xf>
    <xf numFmtId="166" fontId="21" fillId="0" borderId="0" xfId="45" applyFont="1" applyBorder="1" applyAlignment="1">
      <alignment horizontal="right" vertical="center"/>
    </xf>
    <xf numFmtId="40" fontId="21" fillId="0" borderId="0" xfId="42" applyNumberFormat="1" applyFont="1" applyBorder="1" applyAlignment="1">
      <alignment horizontal="right" vertical="center" wrapText="1"/>
    </xf>
    <xf numFmtId="0" fontId="20" fillId="0" borderId="15" xfId="46" applyFont="1" applyBorder="1" applyAlignment="1">
      <alignment vertical="center"/>
    </xf>
    <xf numFmtId="0" fontId="20" fillId="0" borderId="0" xfId="46" applyFont="1" applyAlignment="1">
      <alignment vertical="center"/>
    </xf>
    <xf numFmtId="4" fontId="21" fillId="0" borderId="0" xfId="46" applyNumberFormat="1" applyFont="1" applyBorder="1" applyAlignment="1">
      <alignment horizontal="right" vertical="center"/>
    </xf>
    <xf numFmtId="0" fontId="21" fillId="0" borderId="0" xfId="46" applyFont="1" applyBorder="1" applyAlignment="1">
      <alignment horizontal="right" vertical="center"/>
    </xf>
    <xf numFmtId="166" fontId="20" fillId="0" borderId="0" xfId="45" applyFont="1" applyBorder="1" applyAlignment="1">
      <alignment horizontal="right" vertical="center"/>
    </xf>
    <xf numFmtId="4" fontId="21" fillId="0" borderId="24" xfId="45" applyNumberFormat="1" applyFont="1" applyBorder="1" applyAlignment="1">
      <alignment horizontal="right" vertical="center"/>
    </xf>
    <xf numFmtId="3" fontId="21" fillId="0" borderId="15" xfId="46" applyNumberFormat="1" applyFont="1" applyBorder="1" applyAlignment="1">
      <alignment vertical="center"/>
    </xf>
    <xf numFmtId="4" fontId="20" fillId="0" borderId="20" xfId="45" applyNumberFormat="1" applyFont="1" applyBorder="1" applyAlignment="1">
      <alignment horizontal="right" vertical="center"/>
    </xf>
    <xf numFmtId="4" fontId="21" fillId="0" borderId="0" xfId="45" applyNumberFormat="1" applyFont="1" applyBorder="1" applyAlignment="1">
      <alignment vertical="center"/>
    </xf>
    <xf numFmtId="167" fontId="21" fillId="0" borderId="0" xfId="45" applyNumberFormat="1" applyFont="1" applyBorder="1" applyAlignment="1">
      <alignment vertical="center"/>
    </xf>
    <xf numFmtId="49" fontId="21" fillId="0" borderId="0" xfId="46" applyNumberFormat="1" applyFont="1" applyBorder="1" applyAlignment="1">
      <alignment vertical="center"/>
    </xf>
    <xf numFmtId="3" fontId="21" fillId="0" borderId="0" xfId="46" applyNumberFormat="1" applyFont="1" applyBorder="1" applyAlignment="1">
      <alignment vertical="center"/>
    </xf>
    <xf numFmtId="0" fontId="20" fillId="0" borderId="11" xfId="46" applyFont="1" applyBorder="1" applyAlignment="1">
      <alignment horizontal="center" vertical="center"/>
    </xf>
    <xf numFmtId="0" fontId="21" fillId="0" borderId="12" xfId="46" applyFont="1" applyBorder="1" applyAlignment="1">
      <alignment vertical="center"/>
    </xf>
    <xf numFmtId="49" fontId="21" fillId="0" borderId="12" xfId="46" applyNumberFormat="1" applyFont="1" applyBorder="1" applyAlignment="1">
      <alignment vertical="center"/>
    </xf>
    <xf numFmtId="4" fontId="21" fillId="0" borderId="12" xfId="46" applyNumberFormat="1" applyFont="1" applyBorder="1" applyAlignment="1">
      <alignment horizontal="center" vertical="center"/>
    </xf>
    <xf numFmtId="0" fontId="20" fillId="0" borderId="13" xfId="43" applyFont="1" applyBorder="1" applyAlignment="1">
      <alignment horizontal="center" vertical="center"/>
    </xf>
    <xf numFmtId="4" fontId="21" fillId="34" borderId="0" xfId="43" applyNumberFormat="1" applyFont="1" applyFill="1" applyBorder="1" applyAlignment="1">
      <alignment horizontal="left" vertical="center" wrapText="1"/>
    </xf>
    <xf numFmtId="0" fontId="25" fillId="0" borderId="0" xfId="43" applyFont="1" applyBorder="1" applyAlignment="1">
      <alignment horizontal="center" vertical="center"/>
    </xf>
    <xf numFmtId="49" fontId="21" fillId="0" borderId="17" xfId="46" applyNumberFormat="1" applyFont="1" applyBorder="1" applyAlignment="1">
      <alignment vertical="center"/>
    </xf>
    <xf numFmtId="0" fontId="21" fillId="0" borderId="17" xfId="46" applyFont="1" applyBorder="1" applyAlignment="1">
      <alignment vertical="center"/>
    </xf>
    <xf numFmtId="4" fontId="21" fillId="0" borderId="17" xfId="46" applyNumberFormat="1" applyFont="1" applyBorder="1" applyAlignment="1">
      <alignment vertical="center"/>
    </xf>
    <xf numFmtId="0" fontId="21" fillId="0" borderId="18" xfId="46" applyFont="1" applyBorder="1" applyAlignment="1">
      <alignment vertical="center"/>
    </xf>
    <xf numFmtId="167" fontId="21" fillId="0" borderId="0" xfId="46" applyNumberFormat="1" applyFont="1" applyAlignment="1">
      <alignment vertical="center"/>
    </xf>
    <xf numFmtId="0" fontId="21" fillId="34" borderId="0" xfId="46" applyFont="1" applyFill="1" applyAlignment="1">
      <alignment vertical="center"/>
    </xf>
    <xf numFmtId="4" fontId="20" fillId="0" borderId="22" xfId="45" applyNumberFormat="1" applyFont="1" applyBorder="1" applyAlignment="1">
      <alignment horizontal="right" vertical="center"/>
    </xf>
    <xf numFmtId="4" fontId="21" fillId="0" borderId="19" xfId="45" applyNumberFormat="1" applyFont="1" applyBorder="1" applyAlignment="1">
      <alignment horizontal="right" vertical="center"/>
    </xf>
    <xf numFmtId="164" fontId="21" fillId="0" borderId="0" xfId="42" applyNumberFormat="1" applyFont="1" applyBorder="1" applyAlignment="1">
      <alignment horizontal="right" vertical="center" wrapText="1"/>
    </xf>
    <xf numFmtId="4" fontId="20" fillId="0" borderId="0" xfId="42" applyNumberFormat="1" applyFont="1" applyBorder="1" applyAlignment="1">
      <alignment horizontal="right" vertical="center" wrapText="1"/>
    </xf>
    <xf numFmtId="0" fontId="21" fillId="0" borderId="0" xfId="46" applyFont="1" applyFill="1" applyBorder="1" applyAlignment="1">
      <alignment vertical="center"/>
    </xf>
    <xf numFmtId="49" fontId="20" fillId="0" borderId="0" xfId="46" applyNumberFormat="1" applyFont="1" applyFill="1" applyBorder="1" applyAlignment="1">
      <alignment horizontal="center" vertical="center"/>
    </xf>
    <xf numFmtId="3" fontId="21" fillId="0" borderId="15" xfId="46" applyNumberFormat="1" applyFont="1" applyBorder="1" applyAlignment="1">
      <alignment horizontal="center" vertical="center"/>
    </xf>
    <xf numFmtId="0" fontId="21" fillId="0" borderId="14" xfId="46" applyFont="1" applyBorder="1" applyAlignment="1">
      <alignment horizontal="left" vertical="center"/>
    </xf>
    <xf numFmtId="0" fontId="25" fillId="0" borderId="0" xfId="46" applyFont="1" applyBorder="1" applyAlignment="1">
      <alignment horizontal="center" vertical="center"/>
    </xf>
    <xf numFmtId="0" fontId="25" fillId="0" borderId="0" xfId="46" applyFont="1" applyBorder="1" applyAlignment="1">
      <alignment horizontal="left" vertical="center"/>
    </xf>
    <xf numFmtId="49" fontId="21" fillId="0" borderId="0" xfId="43" applyNumberFormat="1" applyFont="1" applyBorder="1" applyAlignment="1">
      <alignment horizontal="left" vertical="center" wrapText="1"/>
    </xf>
    <xf numFmtId="4" fontId="25" fillId="34" borderId="0" xfId="43" applyNumberFormat="1" applyFont="1" applyFill="1" applyBorder="1" applyAlignment="1">
      <alignment horizontal="center" vertical="center"/>
    </xf>
    <xf numFmtId="4" fontId="25" fillId="0" borderId="0" xfId="43" applyNumberFormat="1" applyFont="1" applyBorder="1" applyAlignment="1">
      <alignment horizontal="center" vertical="center"/>
    </xf>
    <xf numFmtId="0" fontId="35" fillId="0" borderId="0" xfId="43" applyFont="1" applyBorder="1" applyAlignment="1">
      <alignment vertical="center"/>
    </xf>
    <xf numFmtId="0" fontId="25" fillId="0" borderId="0" xfId="43" applyFont="1" applyBorder="1" applyAlignment="1">
      <alignment vertical="center"/>
    </xf>
    <xf numFmtId="0" fontId="36" fillId="0" borderId="14" xfId="46" applyFont="1" applyBorder="1" applyAlignment="1">
      <alignment horizontal="center" vertical="center"/>
    </xf>
    <xf numFmtId="0" fontId="36" fillId="0" borderId="0" xfId="46" applyFont="1" applyBorder="1" applyAlignment="1">
      <alignment horizontal="center" vertical="center"/>
    </xf>
    <xf numFmtId="49" fontId="36" fillId="0" borderId="0" xfId="46" applyNumberFormat="1" applyFont="1" applyBorder="1" applyAlignment="1">
      <alignment horizontal="center" vertical="center"/>
    </xf>
    <xf numFmtId="4" fontId="36" fillId="0" borderId="0" xfId="46" applyNumberFormat="1" applyFont="1" applyBorder="1" applyAlignment="1">
      <alignment horizontal="center" vertical="center"/>
    </xf>
    <xf numFmtId="0" fontId="36" fillId="0" borderId="15" xfId="46" applyFont="1" applyBorder="1" applyAlignment="1">
      <alignment horizontal="center" vertical="center"/>
    </xf>
    <xf numFmtId="0" fontId="36" fillId="0" borderId="0" xfId="46" applyFont="1" applyAlignment="1">
      <alignment horizontal="center" vertical="center"/>
    </xf>
    <xf numFmtId="49" fontId="25" fillId="0" borderId="17" xfId="43" applyNumberFormat="1" applyFont="1" applyBorder="1" applyAlignment="1">
      <alignment vertical="center"/>
    </xf>
    <xf numFmtId="0" fontId="25" fillId="0" borderId="17" xfId="43" applyFont="1" applyBorder="1" applyAlignment="1">
      <alignment vertical="center"/>
    </xf>
    <xf numFmtId="0" fontId="20" fillId="0" borderId="15" xfId="46" applyFont="1" applyBorder="1" applyAlignment="1">
      <alignment horizontal="center" vertical="center"/>
    </xf>
    <xf numFmtId="0" fontId="23" fillId="0" borderId="0" xfId="43" applyFont="1" applyBorder="1" applyAlignment="1">
      <alignment horizontal="center" vertical="center" wrapText="1"/>
    </xf>
    <xf numFmtId="164" fontId="21" fillId="0" borderId="0" xfId="43" applyNumberFormat="1" applyFont="1" applyBorder="1" applyAlignment="1">
      <alignment vertical="center"/>
    </xf>
    <xf numFmtId="40" fontId="24" fillId="0" borderId="0" xfId="42" applyNumberFormat="1" applyFont="1" applyBorder="1" applyAlignment="1">
      <alignment horizontal="right" vertical="center" wrapText="1"/>
    </xf>
    <xf numFmtId="0" fontId="20" fillId="0" borderId="0" xfId="43" applyFont="1" applyBorder="1" applyAlignment="1">
      <alignment horizontal="center"/>
    </xf>
    <xf numFmtId="165" fontId="20" fillId="0" borderId="0" xfId="43" applyNumberFormat="1" applyFont="1" applyBorder="1" applyAlignment="1">
      <alignment horizontal="right" vertical="center"/>
    </xf>
    <xf numFmtId="165" fontId="24" fillId="0" borderId="0" xfId="43" applyNumberFormat="1" applyFont="1" applyBorder="1" applyAlignment="1">
      <alignment horizontal="center" vertical="center"/>
    </xf>
    <xf numFmtId="0" fontId="18" fillId="0" borderId="0" xfId="43" applyFont="1" applyBorder="1" applyAlignment="1">
      <alignment vertical="center"/>
    </xf>
    <xf numFmtId="0" fontId="18" fillId="0" borderId="0" xfId="43" applyFont="1" applyBorder="1" applyAlignment="1">
      <alignment horizontal="center" vertical="center"/>
    </xf>
    <xf numFmtId="165" fontId="18" fillId="0" borderId="0" xfId="43" applyNumberFormat="1" applyFont="1" applyBorder="1" applyAlignment="1">
      <alignment horizontal="center" vertical="center"/>
    </xf>
    <xf numFmtId="0" fontId="26" fillId="0" borderId="0" xfId="43" applyFont="1" applyBorder="1" applyAlignment="1">
      <alignment vertical="center" wrapText="1"/>
    </xf>
    <xf numFmtId="0" fontId="18" fillId="0" borderId="0" xfId="43" applyFont="1" applyBorder="1" applyAlignment="1">
      <alignment horizontal="left" vertical="center"/>
    </xf>
    <xf numFmtId="0" fontId="26" fillId="0" borderId="0" xfId="43" applyFont="1" applyBorder="1" applyAlignment="1">
      <alignment horizontal="center" vertical="center"/>
    </xf>
    <xf numFmtId="0" fontId="18" fillId="0" borderId="0" xfId="46" applyFont="1" applyBorder="1" applyAlignment="1">
      <alignment horizontal="center" vertical="center"/>
    </xf>
    <xf numFmtId="165" fontId="18" fillId="0" borderId="0" xfId="46" applyNumberFormat="1" applyFont="1" applyBorder="1" applyAlignment="1">
      <alignment horizontal="center" vertical="center"/>
    </xf>
    <xf numFmtId="0" fontId="20" fillId="0" borderId="14" xfId="46" applyFont="1" applyBorder="1" applyAlignment="1">
      <alignment horizontal="right" vertical="center"/>
    </xf>
    <xf numFmtId="0" fontId="21" fillId="0" borderId="14" xfId="46" applyFont="1" applyBorder="1" applyAlignment="1">
      <alignment horizontal="right" vertical="center"/>
    </xf>
    <xf numFmtId="49" fontId="20" fillId="0" borderId="12" xfId="46" applyNumberFormat="1" applyFont="1" applyBorder="1" applyAlignment="1">
      <alignment vertical="center"/>
    </xf>
    <xf numFmtId="4" fontId="21" fillId="0" borderId="12" xfId="46" applyNumberFormat="1" applyFont="1" applyBorder="1" applyAlignment="1">
      <alignment vertical="center"/>
    </xf>
    <xf numFmtId="0" fontId="21" fillId="0" borderId="13" xfId="46" applyFont="1" applyBorder="1" applyAlignment="1">
      <alignment vertical="center"/>
    </xf>
    <xf numFmtId="0" fontId="21" fillId="0" borderId="15" xfId="46" applyFont="1" applyBorder="1" applyAlignment="1">
      <alignment horizontal="center" vertical="center"/>
    </xf>
    <xf numFmtId="4" fontId="20" fillId="0" borderId="25" xfId="45" applyNumberFormat="1" applyFont="1" applyBorder="1" applyAlignment="1">
      <alignment horizontal="right" vertical="center"/>
    </xf>
    <xf numFmtId="166" fontId="21" fillId="0" borderId="15" xfId="45" applyFont="1" applyBorder="1" applyAlignment="1">
      <alignment horizontal="right" vertical="center"/>
    </xf>
    <xf numFmtId="4" fontId="21" fillId="0" borderId="15" xfId="45" applyNumberFormat="1" applyFont="1" applyBorder="1" applyAlignment="1">
      <alignment horizontal="right" vertical="center"/>
    </xf>
    <xf numFmtId="40" fontId="21" fillId="0" borderId="15" xfId="42" applyNumberFormat="1" applyFont="1" applyBorder="1" applyAlignment="1">
      <alignment horizontal="right" vertical="center" wrapText="1"/>
    </xf>
    <xf numFmtId="167" fontId="21" fillId="0" borderId="15" xfId="45" applyNumberFormat="1" applyFont="1" applyBorder="1" applyAlignment="1">
      <alignment horizontal="right" vertical="center"/>
    </xf>
    <xf numFmtId="167" fontId="21" fillId="0" borderId="26" xfId="45" applyNumberFormat="1" applyFont="1" applyBorder="1" applyAlignment="1">
      <alignment horizontal="right" vertical="center"/>
    </xf>
    <xf numFmtId="166" fontId="21" fillId="0" borderId="15" xfId="46" applyNumberFormat="1" applyFont="1" applyBorder="1" applyAlignment="1">
      <alignment horizontal="right" vertical="center"/>
    </xf>
    <xf numFmtId="0" fontId="21" fillId="0" borderId="15" xfId="46" applyFont="1" applyBorder="1" applyAlignment="1">
      <alignment horizontal="right" vertical="center"/>
    </xf>
    <xf numFmtId="166" fontId="20" fillId="0" borderId="25" xfId="45" applyFont="1" applyBorder="1" applyAlignment="1">
      <alignment horizontal="right" vertical="center"/>
    </xf>
    <xf numFmtId="166" fontId="20" fillId="0" borderId="26" xfId="45" applyFont="1" applyBorder="1" applyAlignment="1">
      <alignment horizontal="right" vertical="center"/>
    </xf>
    <xf numFmtId="166" fontId="21" fillId="0" borderId="25" xfId="45" applyFont="1" applyBorder="1" applyAlignment="1">
      <alignment horizontal="right" vertical="center"/>
    </xf>
    <xf numFmtId="167" fontId="20" fillId="0" borderId="27" xfId="45" applyNumberFormat="1" applyFont="1" applyBorder="1" applyAlignment="1">
      <alignment horizontal="right" vertical="center"/>
    </xf>
    <xf numFmtId="167" fontId="21" fillId="0" borderId="15" xfId="45" applyNumberFormat="1" applyFont="1" applyBorder="1" applyAlignment="1">
      <alignment vertical="center"/>
    </xf>
    <xf numFmtId="0" fontId="25" fillId="0" borderId="15" xfId="43" applyFont="1" applyBorder="1" applyAlignment="1">
      <alignment horizontal="center" vertical="center"/>
    </xf>
    <xf numFmtId="0" fontId="21" fillId="0" borderId="12" xfId="46" applyFont="1" applyBorder="1" applyAlignment="1">
      <alignment horizontal="center" vertical="center"/>
    </xf>
    <xf numFmtId="165" fontId="24" fillId="0" borderId="0" xfId="42" applyNumberFormat="1" applyFont="1" applyBorder="1" applyAlignment="1">
      <alignment vertical="center" wrapText="1"/>
    </xf>
    <xf numFmtId="164" fontId="24" fillId="0" borderId="0" xfId="42" applyNumberFormat="1" applyFont="1" applyBorder="1" applyAlignment="1">
      <alignment vertical="center" wrapText="1"/>
    </xf>
    <xf numFmtId="164" fontId="20" fillId="0" borderId="0" xfId="45" applyNumberFormat="1" applyFont="1" applyFill="1" applyBorder="1" applyAlignment="1">
      <alignment vertical="center"/>
    </xf>
    <xf numFmtId="0" fontId="16" fillId="0" borderId="10" xfId="0" applyFont="1" applyBorder="1" applyAlignment="1">
      <alignment horizontal="center" vertical="center" wrapText="1"/>
    </xf>
    <xf numFmtId="164" fontId="16" fillId="0" borderId="10" xfId="0" applyNumberFormat="1" applyFont="1" applyBorder="1" applyAlignment="1">
      <alignment horizontal="center" vertical="center" wrapText="1"/>
    </xf>
    <xf numFmtId="49" fontId="0" fillId="0" borderId="10" xfId="0" applyNumberFormat="1" applyBorder="1" applyAlignment="1">
      <alignment vertical="center" wrapText="1"/>
    </xf>
    <xf numFmtId="164" fontId="0" fillId="0" borderId="10" xfId="0" applyNumberForma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0" fillId="0" borderId="10" xfId="0" applyBorder="1" applyAlignment="1">
      <alignment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0" fontId="0" fillId="0" borderId="0" xfId="0" applyBorder="1" applyAlignment="1">
      <alignment vertical="center"/>
    </xf>
    <xf numFmtId="0" fontId="16" fillId="0" borderId="0" xfId="0" applyFont="1" applyAlignment="1">
      <alignment horizontal="center" vertical="center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0" fontId="16" fillId="0" borderId="0" xfId="0" applyFont="1" applyAlignment="1">
      <alignment horizontal="center" vertical="center" wrapText="1"/>
    </xf>
    <xf numFmtId="43" fontId="37" fillId="0" borderId="0" xfId="47" applyFont="1" applyBorder="1" applyAlignment="1">
      <alignment vertical="center"/>
    </xf>
    <xf numFmtId="43" fontId="37" fillId="0" borderId="0" xfId="47" applyFont="1" applyAlignment="1">
      <alignment vertical="center"/>
    </xf>
    <xf numFmtId="43" fontId="38" fillId="0" borderId="0" xfId="47" applyFont="1" applyAlignment="1">
      <alignment horizontal="center" vertical="center"/>
    </xf>
    <xf numFmtId="0" fontId="37" fillId="0" borderId="0" xfId="0" applyFont="1" applyBorder="1" applyAlignment="1">
      <alignment vertical="center"/>
    </xf>
    <xf numFmtId="0" fontId="37" fillId="0" borderId="0" xfId="0" applyFont="1" applyAlignment="1">
      <alignment vertical="center"/>
    </xf>
    <xf numFmtId="0" fontId="38" fillId="0" borderId="0" xfId="0" applyFont="1" applyAlignment="1">
      <alignment horizontal="center" vertical="center"/>
    </xf>
    <xf numFmtId="43" fontId="37" fillId="0" borderId="0" xfId="0" applyNumberFormat="1" applyFont="1" applyAlignment="1">
      <alignment vertical="center"/>
    </xf>
    <xf numFmtId="164" fontId="37" fillId="0" borderId="0" xfId="0" applyNumberFormat="1" applyFont="1" applyAlignment="1">
      <alignment vertical="center"/>
    </xf>
    <xf numFmtId="0" fontId="20" fillId="0" borderId="11" xfId="43" applyFont="1" applyBorder="1" applyAlignment="1">
      <alignment horizontal="center" vertical="center"/>
    </xf>
    <xf numFmtId="0" fontId="20" fillId="0" borderId="12" xfId="43" applyFont="1" applyBorder="1" applyAlignment="1">
      <alignment horizontal="center" vertical="center"/>
    </xf>
    <xf numFmtId="0" fontId="20" fillId="0" borderId="13" xfId="43" applyFont="1" applyBorder="1" applyAlignment="1">
      <alignment horizontal="center" vertical="center"/>
    </xf>
    <xf numFmtId="0" fontId="20" fillId="0" borderId="14" xfId="43" applyFont="1" applyBorder="1" applyAlignment="1">
      <alignment horizontal="center" vertical="center"/>
    </xf>
    <xf numFmtId="0" fontId="20" fillId="0" borderId="0" xfId="43" applyFont="1" applyBorder="1" applyAlignment="1">
      <alignment horizontal="center" vertical="center"/>
    </xf>
    <xf numFmtId="0" fontId="20" fillId="0" borderId="15" xfId="43" applyFont="1" applyBorder="1" applyAlignment="1">
      <alignment horizontal="center" vertical="center"/>
    </xf>
    <xf numFmtId="0" fontId="20" fillId="0" borderId="14" xfId="43" applyFont="1" applyFill="1" applyBorder="1" applyAlignment="1">
      <alignment horizontal="center" vertical="center"/>
    </xf>
    <xf numFmtId="0" fontId="20" fillId="0" borderId="0" xfId="43" applyFont="1" applyFill="1" applyBorder="1" applyAlignment="1">
      <alignment horizontal="center" vertical="center"/>
    </xf>
    <xf numFmtId="0" fontId="20" fillId="0" borderId="15" xfId="43" applyFont="1" applyFill="1" applyBorder="1" applyAlignment="1">
      <alignment horizontal="center" vertical="center"/>
    </xf>
    <xf numFmtId="0" fontId="20" fillId="0" borderId="16" xfId="43" applyFont="1" applyBorder="1" applyAlignment="1">
      <alignment horizontal="center" vertical="center"/>
    </xf>
    <xf numFmtId="0" fontId="20" fillId="0" borderId="17" xfId="43" applyFont="1" applyBorder="1" applyAlignment="1">
      <alignment horizontal="center" vertical="center"/>
    </xf>
    <xf numFmtId="0" fontId="20" fillId="0" borderId="18" xfId="43" applyFont="1" applyBorder="1" applyAlignment="1">
      <alignment horizontal="center" vertical="center"/>
    </xf>
    <xf numFmtId="0" fontId="26" fillId="0" borderId="0" xfId="43" applyFont="1" applyBorder="1" applyAlignment="1">
      <alignment horizontal="center" vertical="center"/>
    </xf>
    <xf numFmtId="0" fontId="18" fillId="0" borderId="0" xfId="43" applyFont="1" applyBorder="1" applyAlignment="1">
      <alignment horizontal="center" vertical="center"/>
    </xf>
    <xf numFmtId="0" fontId="18" fillId="0" borderId="0" xfId="46" applyFont="1" applyBorder="1" applyAlignment="1">
      <alignment horizontal="center" vertical="center"/>
    </xf>
    <xf numFmtId="0" fontId="18" fillId="0" borderId="16" xfId="43" applyFont="1" applyBorder="1" applyAlignment="1">
      <alignment horizontal="left" vertical="center"/>
    </xf>
    <xf numFmtId="0" fontId="18" fillId="0" borderId="17" xfId="43" applyFont="1" applyBorder="1" applyAlignment="1">
      <alignment horizontal="left" vertical="center"/>
    </xf>
    <xf numFmtId="0" fontId="20" fillId="0" borderId="11" xfId="43" applyFont="1" applyBorder="1" applyAlignment="1" applyProtection="1">
      <alignment horizontal="center" vertical="center"/>
      <protection locked="0"/>
    </xf>
    <xf numFmtId="0" fontId="20" fillId="0" borderId="12" xfId="43" applyFont="1" applyBorder="1" applyAlignment="1" applyProtection="1">
      <alignment horizontal="center" vertical="center"/>
      <protection locked="0"/>
    </xf>
    <xf numFmtId="0" fontId="20" fillId="0" borderId="13" xfId="43" applyFont="1" applyBorder="1" applyAlignment="1" applyProtection="1">
      <alignment horizontal="center" vertical="center"/>
      <protection locked="0"/>
    </xf>
    <xf numFmtId="0" fontId="23" fillId="0" borderId="0" xfId="43" applyFont="1" applyBorder="1" applyAlignment="1">
      <alignment horizontal="center" vertical="center" wrapText="1"/>
    </xf>
    <xf numFmtId="0" fontId="30" fillId="0" borderId="0" xfId="43" applyFont="1" applyBorder="1" applyAlignment="1">
      <alignment horizontal="center" vertical="center"/>
    </xf>
    <xf numFmtId="0" fontId="31" fillId="0" borderId="0" xfId="43" applyFont="1" applyBorder="1" applyAlignment="1">
      <alignment horizontal="center" vertical="center"/>
    </xf>
    <xf numFmtId="0" fontId="33" fillId="0" borderId="0" xfId="43" applyFont="1" applyBorder="1" applyAlignment="1">
      <alignment horizontal="center" vertical="center"/>
    </xf>
    <xf numFmtId="0" fontId="24" fillId="0" borderId="0" xfId="46" applyFont="1" applyBorder="1" applyAlignment="1">
      <alignment horizontal="center" vertical="center"/>
    </xf>
    <xf numFmtId="0" fontId="24" fillId="0" borderId="0" xfId="43" applyFont="1" applyBorder="1" applyAlignment="1">
      <alignment horizontal="center" vertical="center"/>
    </xf>
    <xf numFmtId="0" fontId="25" fillId="0" borderId="0" xfId="43" applyFont="1" applyBorder="1" applyAlignment="1">
      <alignment horizontal="center" vertical="center"/>
    </xf>
    <xf numFmtId="0" fontId="25" fillId="0" borderId="0" xfId="46" applyFont="1" applyBorder="1" applyAlignment="1">
      <alignment horizontal="center" vertical="center"/>
    </xf>
    <xf numFmtId="0" fontId="25" fillId="0" borderId="15" xfId="43" applyFont="1" applyBorder="1" applyAlignment="1">
      <alignment horizontal="center" vertical="center"/>
    </xf>
    <xf numFmtId="4" fontId="25" fillId="0" borderId="0" xfId="43" applyNumberFormat="1" applyFont="1" applyBorder="1" applyAlignment="1">
      <alignment horizontal="center" vertical="center"/>
    </xf>
    <xf numFmtId="0" fontId="35" fillId="0" borderId="0" xfId="43" applyFont="1" applyBorder="1" applyAlignment="1">
      <alignment horizontal="center" vertical="center"/>
    </xf>
    <xf numFmtId="0" fontId="20" fillId="0" borderId="11" xfId="46" applyFont="1" applyBorder="1" applyAlignment="1">
      <alignment horizontal="center" vertical="center"/>
    </xf>
    <xf numFmtId="0" fontId="20" fillId="0" borderId="12" xfId="46" applyFont="1" applyBorder="1" applyAlignment="1">
      <alignment horizontal="center" vertical="center"/>
    </xf>
    <xf numFmtId="0" fontId="20" fillId="0" borderId="13" xfId="46" applyFont="1" applyBorder="1" applyAlignment="1">
      <alignment horizontal="center" vertical="center"/>
    </xf>
    <xf numFmtId="0" fontId="20" fillId="0" borderId="14" xfId="46" applyFont="1" applyBorder="1" applyAlignment="1">
      <alignment horizontal="center" vertical="center"/>
    </xf>
    <xf numFmtId="0" fontId="20" fillId="0" borderId="0" xfId="46" applyFont="1" applyBorder="1" applyAlignment="1">
      <alignment horizontal="center" vertical="center"/>
    </xf>
    <xf numFmtId="0" fontId="20" fillId="0" borderId="15" xfId="46" applyFont="1" applyBorder="1" applyAlignment="1">
      <alignment horizontal="center" vertical="center"/>
    </xf>
    <xf numFmtId="0" fontId="20" fillId="0" borderId="16" xfId="46" applyFont="1" applyBorder="1" applyAlignment="1">
      <alignment horizontal="center" vertical="center"/>
    </xf>
    <xf numFmtId="0" fontId="20" fillId="0" borderId="17" xfId="46" applyFont="1" applyBorder="1" applyAlignment="1">
      <alignment horizontal="center" vertical="center"/>
    </xf>
    <xf numFmtId="0" fontId="20" fillId="0" borderId="18" xfId="46" applyFont="1" applyBorder="1" applyAlignment="1">
      <alignment horizontal="center" vertical="center"/>
    </xf>
    <xf numFmtId="0" fontId="35" fillId="0" borderId="0" xfId="46" applyFont="1" applyBorder="1" applyAlignment="1">
      <alignment horizontal="center" vertical="center"/>
    </xf>
    <xf numFmtId="0" fontId="35" fillId="0" borderId="15" xfId="43" applyFont="1" applyBorder="1" applyAlignment="1">
      <alignment horizontal="center" vertical="center"/>
    </xf>
    <xf numFmtId="0" fontId="36" fillId="0" borderId="0" xfId="46" applyFont="1" applyBorder="1" applyAlignment="1">
      <alignment horizontal="center" vertical="center"/>
    </xf>
    <xf numFmtId="0" fontId="25" fillId="0" borderId="16" xfId="46" applyFont="1" applyBorder="1" applyAlignment="1">
      <alignment horizontal="left" vertical="center" wrapText="1"/>
    </xf>
    <xf numFmtId="0" fontId="25" fillId="0" borderId="17" xfId="46" applyFont="1" applyBorder="1" applyAlignment="1">
      <alignment horizontal="left" vertical="center" wrapText="1"/>
    </xf>
    <xf numFmtId="0" fontId="25" fillId="0" borderId="17" xfId="43" applyFont="1" applyBorder="1" applyAlignment="1">
      <alignment horizontal="left" vertical="center"/>
    </xf>
    <xf numFmtId="0" fontId="25" fillId="0" borderId="18" xfId="43" applyFont="1" applyBorder="1" applyAlignment="1">
      <alignment horizontal="left" vertical="center"/>
    </xf>
    <xf numFmtId="0" fontId="20" fillId="0" borderId="0" xfId="46" applyFont="1" applyBorder="1" applyAlignment="1">
      <alignment horizontal="left" vertical="center" wrapText="1"/>
    </xf>
    <xf numFmtId="43" fontId="20" fillId="0" borderId="0" xfId="47" applyFont="1" applyBorder="1" applyAlignment="1">
      <alignment horizontal="center" vertical="center"/>
    </xf>
  </cellXfs>
  <cellStyles count="48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7" builtinId="3"/>
    <cellStyle name="Millares 2" xfId="44"/>
    <cellStyle name="Millares 2 2" xfId="45"/>
    <cellStyle name="Neutral" xfId="8" builtinId="28" customBuiltin="1"/>
    <cellStyle name="Normal" xfId="0" builtinId="0"/>
    <cellStyle name="Normal 2 2" xfId="43"/>
    <cellStyle name="Normal 2 3" xfId="42"/>
    <cellStyle name="Normal 4" xfId="46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57</xdr:row>
      <xdr:rowOff>76199</xdr:rowOff>
    </xdr:from>
    <xdr:ext cx="2604463" cy="695325"/>
    <xdr:pic>
      <xdr:nvPicPr>
        <xdr:cNvPr id="2" name="12 Imagen" descr="Resultado de imagen de LOGO SENAD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200025" y="8286749"/>
          <a:ext cx="2604463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47625</xdr:colOff>
      <xdr:row>1</xdr:row>
      <xdr:rowOff>38101</xdr:rowOff>
    </xdr:from>
    <xdr:ext cx="2619375" cy="781049"/>
    <xdr:pic>
      <xdr:nvPicPr>
        <xdr:cNvPr id="3" name="12 Imagen" descr="Resultado de imagen de LOGO SEN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190500" y="38101"/>
          <a:ext cx="2619375" cy="781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62</xdr:row>
      <xdr:rowOff>57150</xdr:rowOff>
    </xdr:from>
    <xdr:ext cx="2686050" cy="685800"/>
    <xdr:pic>
      <xdr:nvPicPr>
        <xdr:cNvPr id="2" name="12 Imagen" descr="Resultado de imagen de LOGO SENAD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152400" y="9077325"/>
          <a:ext cx="26860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</xdr:col>
      <xdr:colOff>47626</xdr:colOff>
      <xdr:row>1</xdr:row>
      <xdr:rowOff>47625</xdr:rowOff>
    </xdr:from>
    <xdr:ext cx="2686050" cy="666749"/>
    <xdr:pic>
      <xdr:nvPicPr>
        <xdr:cNvPr id="3" name="12 Imagen" descr="Resultado de imagen de LOGO SENAD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02" b="21609"/>
        <a:stretch>
          <a:fillRect/>
        </a:stretch>
      </xdr:blipFill>
      <xdr:spPr bwMode="auto">
        <a:xfrm>
          <a:off x="142876" y="200025"/>
          <a:ext cx="2686050" cy="6667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38100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38100</xdr:rowOff>
        </xdr:to>
        <xdr:sp macro="" textlink="">
          <xdr:nvSpPr>
            <xdr:cNvPr id="8194" name="Control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38100</xdr:rowOff>
        </xdr:to>
        <xdr:sp macro="" textlink="">
          <xdr:nvSpPr>
            <xdr:cNvPr id="9218" name="Control 2" hidden="1">
              <a:extLst>
                <a:ext uri="{63B3BB69-23CF-44E3-9099-C40C66FF867C}">
                  <a14:compatExt spid="_x0000_s9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2.emf"/><Relationship Id="rId4" Type="http://schemas.openxmlformats.org/officeDocument/2006/relationships/control" Target="../activeX/activeX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2.emf"/><Relationship Id="rId4" Type="http://schemas.openxmlformats.org/officeDocument/2006/relationships/control" Target="../activeX/activeX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U145"/>
  <sheetViews>
    <sheetView showGridLines="0" view="pageBreakPreview" zoomScaleNormal="100" zoomScaleSheetLayoutView="100" workbookViewId="0">
      <selection activeCell="W12" sqref="W12"/>
    </sheetView>
  </sheetViews>
  <sheetFormatPr baseColWidth="10" defaultColWidth="11.5703125" defaultRowHeight="11.25" x14ac:dyDescent="0.25"/>
  <cols>
    <col min="1" max="1" width="0.28515625" style="16" customWidth="1"/>
    <col min="2" max="2" width="6.140625" style="16" customWidth="1"/>
    <col min="3" max="3" width="34.140625" style="16" customWidth="1"/>
    <col min="4" max="4" width="7.85546875" style="19" hidden="1" customWidth="1"/>
    <col min="5" max="5" width="16.140625" style="25" customWidth="1"/>
    <col min="6" max="6" width="2.42578125" style="16" customWidth="1"/>
    <col min="7" max="7" width="16.140625" style="26" customWidth="1"/>
    <col min="8" max="8" width="1" style="26" customWidth="1"/>
    <col min="9" max="9" width="17.140625" style="26" hidden="1" customWidth="1"/>
    <col min="10" max="10" width="2.7109375" style="26" customWidth="1"/>
    <col min="11" max="11" width="4.85546875" style="16" customWidth="1"/>
    <col min="12" max="12" width="30" style="16" customWidth="1"/>
    <col min="13" max="13" width="3.85546875" style="19" hidden="1" customWidth="1"/>
    <col min="14" max="14" width="19.42578125" style="16" customWidth="1"/>
    <col min="15" max="15" width="4.140625" style="16" customWidth="1"/>
    <col min="16" max="16" width="18.42578125" style="16" customWidth="1"/>
    <col min="17" max="17" width="0.5703125" style="16" customWidth="1"/>
    <col min="18" max="18" width="17.85546875" style="16" hidden="1" customWidth="1"/>
    <col min="19" max="19" width="1.28515625" style="16" customWidth="1"/>
    <col min="20" max="20" width="1.140625" style="16" customWidth="1"/>
    <col min="21" max="21" width="0.85546875" style="16" customWidth="1"/>
    <col min="22" max="16384" width="11.5703125" style="16"/>
  </cols>
  <sheetData>
    <row r="1" spans="2:19" ht="12" thickBot="1" x14ac:dyDescent="0.3"/>
    <row r="2" spans="2:19" s="4" customFormat="1" ht="15" customHeight="1" x14ac:dyDescent="0.25">
      <c r="B2" s="2"/>
      <c r="C2" s="3"/>
      <c r="D2" s="3"/>
      <c r="E2" s="303" t="s">
        <v>5</v>
      </c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5"/>
    </row>
    <row r="3" spans="2:19" s="4" customFormat="1" ht="15.75" customHeight="1" x14ac:dyDescent="0.25">
      <c r="B3" s="5"/>
      <c r="C3" s="71"/>
      <c r="D3" s="71"/>
      <c r="E3" s="306" t="s">
        <v>1116</v>
      </c>
      <c r="F3" s="307"/>
      <c r="G3" s="307"/>
      <c r="H3" s="307"/>
      <c r="I3" s="307"/>
      <c r="J3" s="307"/>
      <c r="K3" s="307"/>
      <c r="L3" s="307"/>
      <c r="M3" s="307"/>
      <c r="N3" s="307"/>
      <c r="O3" s="307"/>
      <c r="P3" s="307"/>
      <c r="Q3" s="307"/>
      <c r="R3" s="307"/>
      <c r="S3" s="308"/>
    </row>
    <row r="4" spans="2:19" s="4" customFormat="1" ht="18" customHeight="1" x14ac:dyDescent="0.25">
      <c r="B4" s="6"/>
      <c r="C4" s="72"/>
      <c r="D4" s="72"/>
      <c r="E4" s="309" t="s">
        <v>1280</v>
      </c>
      <c r="F4" s="310"/>
      <c r="G4" s="310"/>
      <c r="H4" s="310"/>
      <c r="I4" s="310"/>
      <c r="J4" s="310"/>
      <c r="K4" s="310"/>
      <c r="L4" s="310"/>
      <c r="M4" s="310"/>
      <c r="N4" s="310"/>
      <c r="O4" s="310"/>
      <c r="P4" s="310"/>
      <c r="Q4" s="310"/>
      <c r="R4" s="310"/>
      <c r="S4" s="311"/>
    </row>
    <row r="5" spans="2:19" s="4" customFormat="1" ht="18.75" customHeight="1" thickBot="1" x14ac:dyDescent="0.3">
      <c r="B5" s="7"/>
      <c r="C5" s="8"/>
      <c r="D5" s="8"/>
      <c r="E5" s="312" t="s">
        <v>1117</v>
      </c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4"/>
    </row>
    <row r="6" spans="2:19" s="4" customFormat="1" ht="1.5" customHeight="1" x14ac:dyDescent="0.25">
      <c r="B6" s="9"/>
      <c r="C6" s="10"/>
      <c r="D6" s="11"/>
      <c r="E6" s="12"/>
      <c r="F6" s="10"/>
      <c r="G6" s="13"/>
      <c r="H6" s="13"/>
      <c r="I6" s="13"/>
      <c r="J6" s="13"/>
      <c r="K6" s="10"/>
      <c r="L6" s="10"/>
      <c r="M6" s="11"/>
      <c r="N6" s="10"/>
      <c r="O6" s="10"/>
      <c r="P6" s="10"/>
      <c r="Q6" s="10"/>
      <c r="R6" s="10"/>
      <c r="S6" s="14"/>
    </row>
    <row r="7" spans="2:19" s="4" customFormat="1" x14ac:dyDescent="0.25">
      <c r="B7" s="15"/>
      <c r="C7" s="75"/>
      <c r="D7" s="79" t="s">
        <v>1118</v>
      </c>
      <c r="E7" s="77" t="s">
        <v>1119</v>
      </c>
      <c r="F7" s="76"/>
      <c r="G7" s="76" t="s">
        <v>1119</v>
      </c>
      <c r="H7" s="76"/>
      <c r="I7" s="244" t="s">
        <v>1120</v>
      </c>
      <c r="J7" s="76"/>
      <c r="K7" s="76"/>
      <c r="L7" s="245"/>
      <c r="M7" s="79" t="s">
        <v>1118</v>
      </c>
      <c r="N7" s="76" t="s">
        <v>1119</v>
      </c>
      <c r="O7" s="76"/>
      <c r="P7" s="76" t="s">
        <v>1119</v>
      </c>
      <c r="Q7" s="76"/>
      <c r="R7" s="244" t="s">
        <v>1120</v>
      </c>
      <c r="S7" s="21"/>
    </row>
    <row r="8" spans="2:19" s="4" customFormat="1" x14ac:dyDescent="0.25">
      <c r="B8" s="15"/>
      <c r="C8" s="75"/>
      <c r="D8" s="79"/>
      <c r="E8" s="79">
        <v>2024</v>
      </c>
      <c r="F8" s="79"/>
      <c r="G8" s="79">
        <v>2023</v>
      </c>
      <c r="H8" s="79"/>
      <c r="I8" s="79"/>
      <c r="J8" s="79"/>
      <c r="K8" s="76"/>
      <c r="L8" s="75"/>
      <c r="M8" s="79"/>
      <c r="N8" s="79">
        <v>2024</v>
      </c>
      <c r="O8" s="79"/>
      <c r="P8" s="79">
        <v>2023</v>
      </c>
      <c r="Q8" s="79"/>
      <c r="R8" s="79"/>
      <c r="S8" s="21"/>
    </row>
    <row r="9" spans="2:19" s="24" customFormat="1" x14ac:dyDescent="0.25">
      <c r="B9" s="22" t="s">
        <v>1121</v>
      </c>
      <c r="C9" s="79" t="s">
        <v>1122</v>
      </c>
      <c r="D9" s="79"/>
      <c r="E9" s="77"/>
      <c r="F9" s="76"/>
      <c r="G9" s="116"/>
      <c r="H9" s="116"/>
      <c r="I9" s="116"/>
      <c r="J9" s="116"/>
      <c r="K9" s="79" t="s">
        <v>1121</v>
      </c>
      <c r="L9" s="79" t="s">
        <v>1123</v>
      </c>
      <c r="M9" s="79"/>
      <c r="N9" s="76"/>
      <c r="O9" s="76"/>
      <c r="P9" s="76"/>
      <c r="Q9" s="76"/>
      <c r="R9" s="76"/>
      <c r="S9" s="23"/>
    </row>
    <row r="10" spans="2:19" s="4" customFormat="1" x14ac:dyDescent="0.25">
      <c r="B10" s="15"/>
      <c r="C10" s="75"/>
      <c r="D10" s="79"/>
      <c r="E10" s="83"/>
      <c r="F10" s="76"/>
      <c r="G10" s="83"/>
      <c r="H10" s="84"/>
      <c r="I10" s="84"/>
      <c r="J10" s="84"/>
      <c r="K10" s="76"/>
      <c r="L10" s="75"/>
      <c r="M10" s="79"/>
      <c r="N10" s="85"/>
      <c r="O10" s="86"/>
      <c r="P10" s="85"/>
      <c r="Q10" s="75"/>
      <c r="R10" s="75"/>
      <c r="S10" s="21"/>
    </row>
    <row r="11" spans="2:19" s="4" customFormat="1" x14ac:dyDescent="0.25">
      <c r="B11" s="15"/>
      <c r="C11" s="87" t="s">
        <v>1124</v>
      </c>
      <c r="D11" s="79"/>
      <c r="E11" s="28">
        <f>SUM(E12:E14)</f>
        <v>6290457332.7699995</v>
      </c>
      <c r="F11" s="88"/>
      <c r="G11" s="29">
        <f>SUM(G12:G14)</f>
        <v>6296342568.9399996</v>
      </c>
      <c r="H11" s="90"/>
      <c r="I11" s="30">
        <f>+E11-G11</f>
        <v>-5885236.1700000763</v>
      </c>
      <c r="J11" s="91"/>
      <c r="K11" s="76"/>
      <c r="L11" s="87" t="s">
        <v>1125</v>
      </c>
      <c r="M11" s="79"/>
      <c r="N11" s="31">
        <f>SUM(N12:N15)</f>
        <v>57423874268.839996</v>
      </c>
      <c r="O11" s="88"/>
      <c r="P11" s="31">
        <f>SUM(P12:P15)</f>
        <v>51052113011.360001</v>
      </c>
      <c r="Q11" s="46"/>
      <c r="R11" s="31">
        <f>+N11-P11</f>
        <v>6371761257.4799957</v>
      </c>
      <c r="S11" s="32"/>
    </row>
    <row r="12" spans="2:19" s="4" customFormat="1" x14ac:dyDescent="0.25">
      <c r="B12" s="15">
        <v>11</v>
      </c>
      <c r="C12" s="75" t="s">
        <v>1126</v>
      </c>
      <c r="D12" s="78" t="s">
        <v>1127</v>
      </c>
      <c r="E12" s="97">
        <f>+E68</f>
        <v>0</v>
      </c>
      <c r="F12" s="33"/>
      <c r="G12" s="98">
        <f>+G68</f>
        <v>0</v>
      </c>
      <c r="H12" s="34"/>
      <c r="I12" s="35">
        <f>+E12-G12</f>
        <v>0</v>
      </c>
      <c r="J12" s="36"/>
      <c r="K12" s="75">
        <v>23</v>
      </c>
      <c r="L12" s="75" t="s">
        <v>1128</v>
      </c>
      <c r="M12" s="78" t="s">
        <v>1129</v>
      </c>
      <c r="N12" s="85">
        <f>+N68</f>
        <v>1504750481</v>
      </c>
      <c r="O12" s="75"/>
      <c r="P12" s="85">
        <f>+P68</f>
        <v>1504750481</v>
      </c>
      <c r="Q12" s="34"/>
      <c r="R12" s="34">
        <f>+N13-P13</f>
        <v>4019150436.4799995</v>
      </c>
      <c r="S12" s="21"/>
    </row>
    <row r="13" spans="2:19" s="4" customFormat="1" x14ac:dyDescent="0.25">
      <c r="B13" s="15">
        <v>13</v>
      </c>
      <c r="C13" s="75" t="s">
        <v>1130</v>
      </c>
      <c r="D13" s="78" t="s">
        <v>1131</v>
      </c>
      <c r="E13" s="97">
        <f>+E72</f>
        <v>142624807.95000005</v>
      </c>
      <c r="F13" s="33"/>
      <c r="G13" s="98">
        <f>+G72</f>
        <v>220937607.14999998</v>
      </c>
      <c r="H13" s="34"/>
      <c r="I13" s="35">
        <f>+E13-G13</f>
        <v>-78312799.199999928</v>
      </c>
      <c r="J13" s="36"/>
      <c r="K13" s="99">
        <v>24</v>
      </c>
      <c r="L13" s="75" t="s">
        <v>1132</v>
      </c>
      <c r="M13" s="78" t="s">
        <v>1133</v>
      </c>
      <c r="N13" s="98">
        <f>+N71</f>
        <v>27187874454.919998</v>
      </c>
      <c r="O13" s="33"/>
      <c r="P13" s="98">
        <f>+P71</f>
        <v>23168724018.439999</v>
      </c>
      <c r="Q13" s="34"/>
      <c r="R13" s="34">
        <f>+N14-P14</f>
        <v>2352610821</v>
      </c>
      <c r="S13" s="21"/>
    </row>
    <row r="14" spans="2:19" s="4" customFormat="1" x14ac:dyDescent="0.25">
      <c r="B14" s="15">
        <v>19</v>
      </c>
      <c r="C14" s="75" t="s">
        <v>754</v>
      </c>
      <c r="D14" s="79" t="s">
        <v>1134</v>
      </c>
      <c r="E14" s="97">
        <f>+E77</f>
        <v>6147832524.8199997</v>
      </c>
      <c r="F14" s="33"/>
      <c r="G14" s="98">
        <f>+G77</f>
        <v>6075404961.79</v>
      </c>
      <c r="H14" s="34"/>
      <c r="I14" s="35">
        <f>+E14-G14</f>
        <v>72427563.029999733</v>
      </c>
      <c r="J14" s="36"/>
      <c r="K14" s="99">
        <v>25</v>
      </c>
      <c r="L14" s="75" t="s">
        <v>1135</v>
      </c>
      <c r="M14" s="78" t="s">
        <v>1136</v>
      </c>
      <c r="N14" s="190">
        <f>+N81</f>
        <v>28731249332.919998</v>
      </c>
      <c r="O14" s="33"/>
      <c r="P14" s="190">
        <f>+P81</f>
        <v>26378638511.919998</v>
      </c>
      <c r="Q14" s="34"/>
      <c r="R14" s="34"/>
      <c r="S14" s="21"/>
    </row>
    <row r="15" spans="2:19" s="4" customFormat="1" x14ac:dyDescent="0.25">
      <c r="B15" s="15"/>
      <c r="C15" s="75"/>
      <c r="D15" s="79"/>
      <c r="E15" s="83"/>
      <c r="F15" s="85"/>
      <c r="G15" s="108"/>
      <c r="H15" s="108"/>
      <c r="I15" s="108"/>
      <c r="J15" s="84"/>
      <c r="K15" s="99"/>
      <c r="L15" s="75"/>
      <c r="M15" s="78"/>
      <c r="N15" s="190"/>
      <c r="O15" s="33"/>
      <c r="P15" s="34"/>
      <c r="Q15" s="46"/>
      <c r="R15" s="31">
        <f>+N18-P18</f>
        <v>-248031841.61000443</v>
      </c>
      <c r="S15" s="21"/>
    </row>
    <row r="16" spans="2:19" s="4" customFormat="1" x14ac:dyDescent="0.25">
      <c r="B16" s="15"/>
      <c r="C16" s="75"/>
      <c r="D16" s="79"/>
      <c r="E16" s="83"/>
      <c r="F16" s="85"/>
      <c r="G16" s="108"/>
      <c r="H16" s="108"/>
      <c r="I16" s="108"/>
      <c r="J16" s="84"/>
      <c r="K16" s="99"/>
      <c r="L16" s="75"/>
      <c r="M16" s="79"/>
      <c r="N16" s="34"/>
      <c r="O16" s="33"/>
      <c r="P16" s="34"/>
      <c r="Q16" s="46"/>
      <c r="R16" s="46"/>
      <c r="S16" s="21"/>
    </row>
    <row r="17" spans="2:19" s="4" customFormat="1" x14ac:dyDescent="0.25">
      <c r="B17" s="15"/>
      <c r="C17" s="75"/>
      <c r="D17" s="79"/>
      <c r="E17" s="83"/>
      <c r="F17" s="85"/>
      <c r="G17" s="83"/>
      <c r="H17" s="108"/>
      <c r="I17" s="108"/>
      <c r="J17" s="84"/>
      <c r="K17" s="99"/>
      <c r="L17" s="75"/>
      <c r="M17" s="79"/>
      <c r="N17" s="34"/>
      <c r="O17" s="33"/>
      <c r="P17" s="34"/>
      <c r="Q17" s="46"/>
      <c r="R17" s="46"/>
      <c r="S17" s="21"/>
    </row>
    <row r="18" spans="2:19" s="4" customFormat="1" x14ac:dyDescent="0.25">
      <c r="B18" s="15"/>
      <c r="C18" s="87" t="s">
        <v>1137</v>
      </c>
      <c r="D18" s="79"/>
      <c r="E18" s="28">
        <f>SUM(E19:E20)</f>
        <v>216416363279.08002</v>
      </c>
      <c r="F18" s="88"/>
      <c r="G18" s="29">
        <f>SUM(G19:G20)</f>
        <v>217981794846.66003</v>
      </c>
      <c r="H18" s="90"/>
      <c r="I18" s="29">
        <f>+E18-G18</f>
        <v>-1565431567.5800171</v>
      </c>
      <c r="J18" s="91"/>
      <c r="K18" s="99"/>
      <c r="L18" s="87" t="s">
        <v>1138</v>
      </c>
      <c r="M18" s="79"/>
      <c r="N18" s="31">
        <f>+N20+N21+N19</f>
        <v>17296874750.699997</v>
      </c>
      <c r="O18" s="33"/>
      <c r="P18" s="31">
        <f>+P19+P21+P20</f>
        <v>17544906592.310001</v>
      </c>
      <c r="Q18" s="34"/>
      <c r="R18" s="34">
        <f>+N21-P21</f>
        <v>-248031841.61000061</v>
      </c>
      <c r="S18" s="21"/>
    </row>
    <row r="19" spans="2:19" x14ac:dyDescent="0.25">
      <c r="B19" s="15">
        <v>16</v>
      </c>
      <c r="C19" s="75" t="s">
        <v>1139</v>
      </c>
      <c r="D19" s="78" t="s">
        <v>1140</v>
      </c>
      <c r="E19" s="97">
        <f>+E87</f>
        <v>200049995151.39001</v>
      </c>
      <c r="F19" s="33"/>
      <c r="G19" s="98">
        <f>+G87</f>
        <v>201291284106.39005</v>
      </c>
      <c r="H19" s="34"/>
      <c r="I19" s="34"/>
      <c r="J19" s="36"/>
      <c r="K19" s="75">
        <v>23</v>
      </c>
      <c r="L19" s="75" t="s">
        <v>1128</v>
      </c>
      <c r="M19" s="78" t="s">
        <v>1129</v>
      </c>
      <c r="N19" s="85">
        <f>+N87</f>
        <v>7340455616.3299999</v>
      </c>
      <c r="O19" s="75"/>
      <c r="P19" s="246">
        <f>+P88</f>
        <v>7340455616.3299999</v>
      </c>
      <c r="Q19" s="34"/>
      <c r="R19" s="34"/>
      <c r="S19" s="21"/>
    </row>
    <row r="20" spans="2:19" x14ac:dyDescent="0.25">
      <c r="B20" s="15">
        <v>19</v>
      </c>
      <c r="C20" s="75" t="s">
        <v>1141</v>
      </c>
      <c r="D20" s="79" t="s">
        <v>1134</v>
      </c>
      <c r="E20" s="97">
        <f>+E105</f>
        <v>16366368127.690001</v>
      </c>
      <c r="F20" s="33"/>
      <c r="G20" s="98">
        <f>+G105</f>
        <v>16690510740.269999</v>
      </c>
      <c r="H20" s="34"/>
      <c r="I20" s="34">
        <f>+E19-G19</f>
        <v>-1241288955.0000305</v>
      </c>
      <c r="J20" s="36"/>
      <c r="K20" s="99">
        <v>25</v>
      </c>
      <c r="L20" s="75" t="s">
        <v>1135</v>
      </c>
      <c r="M20" s="78" t="s">
        <v>1136</v>
      </c>
      <c r="N20" s="98">
        <f>+N89</f>
        <v>3000640412.1300001</v>
      </c>
      <c r="O20" s="33"/>
      <c r="P20" s="246">
        <f>+P89</f>
        <v>3000640412.1300001</v>
      </c>
      <c r="Q20" s="37"/>
      <c r="R20" s="38">
        <f>+N23-P23</f>
        <v>6123729415.8699951</v>
      </c>
      <c r="S20" s="21"/>
    </row>
    <row r="21" spans="2:19" x14ac:dyDescent="0.25">
      <c r="B21" s="15"/>
      <c r="C21" s="75"/>
      <c r="D21" s="76"/>
      <c r="E21" s="83"/>
      <c r="F21" s="75"/>
      <c r="G21" s="84"/>
      <c r="H21" s="34"/>
      <c r="I21" s="35">
        <f>+E20-G20</f>
        <v>-324142612.57999802</v>
      </c>
      <c r="J21" s="36"/>
      <c r="K21" s="99">
        <v>27</v>
      </c>
      <c r="L21" s="75" t="s">
        <v>1142</v>
      </c>
      <c r="M21" s="78" t="s">
        <v>1143</v>
      </c>
      <c r="N21" s="98">
        <f>+N91</f>
        <v>6955778722.2399998</v>
      </c>
      <c r="O21" s="33"/>
      <c r="P21" s="98">
        <f>+P91</f>
        <v>7203810563.8500004</v>
      </c>
      <c r="Q21" s="39"/>
      <c r="R21" s="39"/>
      <c r="S21" s="21"/>
    </row>
    <row r="22" spans="2:19" x14ac:dyDescent="0.25">
      <c r="B22" s="15"/>
      <c r="C22" s="75"/>
      <c r="D22" s="76"/>
      <c r="E22" s="83"/>
      <c r="F22" s="75"/>
      <c r="G22" s="84"/>
      <c r="H22" s="34"/>
      <c r="I22" s="34"/>
      <c r="J22" s="36"/>
      <c r="K22" s="99"/>
      <c r="L22" s="75"/>
      <c r="M22" s="76"/>
      <c r="N22" s="75"/>
      <c r="O22" s="75"/>
      <c r="P22" s="75"/>
      <c r="Q22" s="85"/>
      <c r="R22" s="85"/>
      <c r="S22" s="21"/>
    </row>
    <row r="23" spans="2:19" x14ac:dyDescent="0.25">
      <c r="B23" s="15"/>
      <c r="C23" s="75"/>
      <c r="D23" s="79"/>
      <c r="E23" s="40"/>
      <c r="F23" s="33"/>
      <c r="G23" s="34"/>
      <c r="H23" s="34"/>
      <c r="I23" s="34"/>
      <c r="J23" s="36"/>
      <c r="K23" s="75"/>
      <c r="L23" s="71" t="s">
        <v>1144</v>
      </c>
      <c r="M23" s="79"/>
      <c r="N23" s="38">
        <f>+N18+N11</f>
        <v>74720749019.539993</v>
      </c>
      <c r="O23" s="41"/>
      <c r="P23" s="38">
        <f>+P18+P11</f>
        <v>68597019603.669998</v>
      </c>
      <c r="Q23" s="46"/>
      <c r="R23" s="30">
        <f>+N28-P28</f>
        <v>-7695046219.6200256</v>
      </c>
      <c r="S23" s="21"/>
    </row>
    <row r="24" spans="2:19" x14ac:dyDescent="0.25">
      <c r="B24" s="15"/>
      <c r="C24" s="75"/>
      <c r="D24" s="79"/>
      <c r="E24" s="40"/>
      <c r="F24" s="33"/>
      <c r="G24" s="34"/>
      <c r="H24" s="34"/>
      <c r="I24" s="34"/>
      <c r="J24" s="36"/>
      <c r="K24" s="75"/>
      <c r="L24" s="71"/>
      <c r="M24" s="79"/>
      <c r="N24" s="37"/>
      <c r="O24" s="41"/>
      <c r="P24" s="37"/>
      <c r="Q24" s="46"/>
      <c r="R24" s="42"/>
      <c r="S24" s="21"/>
    </row>
    <row r="25" spans="2:19" x14ac:dyDescent="0.2">
      <c r="B25" s="15"/>
      <c r="C25" s="75"/>
      <c r="D25" s="79"/>
      <c r="E25" s="83"/>
      <c r="F25" s="85"/>
      <c r="G25" s="108"/>
      <c r="H25" s="108"/>
      <c r="I25" s="108"/>
      <c r="J25" s="36"/>
      <c r="K25" s="76"/>
      <c r="L25" s="247" t="s">
        <v>710</v>
      </c>
      <c r="M25" s="79"/>
      <c r="N25" s="85">
        <f>+N23+N28</f>
        <v>222706820611.849</v>
      </c>
      <c r="O25" s="85"/>
      <c r="P25" s="85">
        <f>+P23+P28</f>
        <v>224278137415.599</v>
      </c>
      <c r="Q25" s="34"/>
      <c r="R25" s="35">
        <f>+N27-P27</f>
        <v>-7695046219.6200256</v>
      </c>
      <c r="S25" s="21"/>
    </row>
    <row r="26" spans="2:19" x14ac:dyDescent="0.25">
      <c r="B26" s="15"/>
      <c r="C26" s="75"/>
      <c r="D26" s="79"/>
      <c r="E26" s="119"/>
      <c r="F26" s="86"/>
      <c r="G26" s="119"/>
      <c r="H26" s="127"/>
      <c r="I26" s="127"/>
      <c r="J26" s="123"/>
      <c r="K26" s="71">
        <v>3</v>
      </c>
      <c r="L26" s="71" t="s">
        <v>1145</v>
      </c>
      <c r="M26" s="79"/>
      <c r="N26" s="75"/>
      <c r="O26" s="75"/>
      <c r="P26" s="75"/>
      <c r="Q26" s="85"/>
      <c r="R26" s="85"/>
      <c r="S26" s="21"/>
    </row>
    <row r="27" spans="2:19" ht="12" thickBot="1" x14ac:dyDescent="0.3">
      <c r="B27" s="15"/>
      <c r="C27" s="71" t="s">
        <v>1146</v>
      </c>
      <c r="D27" s="79"/>
      <c r="E27" s="43">
        <f>+E18+E11</f>
        <v>222706820611.85001</v>
      </c>
      <c r="F27" s="88"/>
      <c r="G27" s="44">
        <f>+G18+G11</f>
        <v>224278137415.60004</v>
      </c>
      <c r="H27" s="90"/>
      <c r="I27" s="44">
        <f>+E27-G27</f>
        <v>-1571316803.7500305</v>
      </c>
      <c r="J27" s="123"/>
      <c r="K27" s="75">
        <v>31</v>
      </c>
      <c r="L27" s="75" t="s">
        <v>1147</v>
      </c>
      <c r="M27" s="78" t="s">
        <v>1148</v>
      </c>
      <c r="N27" s="98">
        <f>+N100</f>
        <v>147986071592.30899</v>
      </c>
      <c r="O27" s="86"/>
      <c r="P27" s="98">
        <f>+P100</f>
        <v>155681117811.92902</v>
      </c>
      <c r="Q27" s="46"/>
      <c r="R27" s="45">
        <f>+N31-P31</f>
        <v>-1571316803.75</v>
      </c>
      <c r="S27" s="21"/>
    </row>
    <row r="28" spans="2:19" ht="12" thickTop="1" x14ac:dyDescent="0.25">
      <c r="B28" s="15"/>
      <c r="C28" s="71"/>
      <c r="D28" s="79"/>
      <c r="E28" s="248"/>
      <c r="F28" s="88"/>
      <c r="G28" s="90"/>
      <c r="H28" s="90"/>
      <c r="I28" s="90"/>
      <c r="J28" s="123"/>
      <c r="K28" s="75"/>
      <c r="L28" s="71" t="s">
        <v>1149</v>
      </c>
      <c r="M28" s="78"/>
      <c r="N28" s="31">
        <f>+N27</f>
        <v>147986071592.30899</v>
      </c>
      <c r="O28" s="88"/>
      <c r="P28" s="31">
        <f>+P27</f>
        <v>155681117811.92902</v>
      </c>
      <c r="Q28" s="46"/>
      <c r="R28" s="46"/>
      <c r="S28" s="21"/>
    </row>
    <row r="29" spans="2:19" x14ac:dyDescent="0.25">
      <c r="B29" s="15"/>
      <c r="C29" s="71"/>
      <c r="D29" s="79"/>
      <c r="E29" s="248"/>
      <c r="F29" s="88"/>
      <c r="G29" s="90"/>
      <c r="H29" s="90"/>
      <c r="I29" s="90"/>
      <c r="J29" s="123"/>
      <c r="K29" s="75"/>
      <c r="L29" s="71"/>
      <c r="M29" s="78"/>
      <c r="N29" s="46"/>
      <c r="O29" s="88"/>
      <c r="P29" s="46"/>
      <c r="Q29" s="46"/>
      <c r="R29" s="46"/>
      <c r="S29" s="21"/>
    </row>
    <row r="30" spans="2:19" x14ac:dyDescent="0.25">
      <c r="B30" s="15"/>
      <c r="C30" s="75"/>
      <c r="D30" s="79"/>
      <c r="E30" s="119"/>
      <c r="F30" s="85"/>
      <c r="G30" s="127"/>
      <c r="H30" s="127"/>
      <c r="I30" s="127"/>
      <c r="J30" s="99"/>
      <c r="K30" s="75"/>
      <c r="L30" s="75"/>
      <c r="M30" s="79"/>
      <c r="N30" s="85"/>
      <c r="O30" s="85"/>
      <c r="P30" s="85"/>
      <c r="Q30" s="85"/>
      <c r="R30" s="85"/>
      <c r="S30" s="21"/>
    </row>
    <row r="31" spans="2:19" ht="12" thickBot="1" x14ac:dyDescent="0.3">
      <c r="B31" s="15"/>
      <c r="C31" s="75"/>
      <c r="D31" s="79"/>
      <c r="E31" s="119"/>
      <c r="F31" s="85"/>
      <c r="G31" s="127"/>
      <c r="H31" s="127"/>
      <c r="I31" s="127"/>
      <c r="J31" s="123"/>
      <c r="K31" s="75"/>
      <c r="L31" s="71" t="s">
        <v>1150</v>
      </c>
      <c r="M31" s="79"/>
      <c r="N31" s="45">
        <f>+N23+N28</f>
        <v>222706820611.849</v>
      </c>
      <c r="O31" s="88"/>
      <c r="P31" s="45">
        <f>+P23+P28</f>
        <v>224278137415.599</v>
      </c>
      <c r="Q31" s="85"/>
      <c r="R31" s="85"/>
      <c r="S31" s="21"/>
    </row>
    <row r="32" spans="2:19" ht="12" thickTop="1" x14ac:dyDescent="0.25">
      <c r="B32" s="15"/>
      <c r="C32" s="71" t="s">
        <v>1151</v>
      </c>
      <c r="D32" s="79"/>
      <c r="E32" s="47">
        <f>SUM(E33:E35)</f>
        <v>0</v>
      </c>
      <c r="F32" s="41"/>
      <c r="G32" s="48">
        <f>SUM(G33:G35)</f>
        <v>0</v>
      </c>
      <c r="H32" s="49"/>
      <c r="I32" s="48">
        <f>SUM(I33:I35)</f>
        <v>-6.5565109252929688E-7</v>
      </c>
      <c r="J32" s="50"/>
      <c r="K32" s="75"/>
      <c r="L32" s="75"/>
      <c r="M32" s="79"/>
      <c r="N32" s="85"/>
      <c r="O32" s="85"/>
      <c r="P32" s="85"/>
      <c r="Q32" s="37"/>
      <c r="R32" s="38">
        <f>SUM(R33:R35)</f>
        <v>0</v>
      </c>
      <c r="S32" s="51"/>
    </row>
    <row r="33" spans="2:19" x14ac:dyDescent="0.25">
      <c r="B33" s="15">
        <v>81</v>
      </c>
      <c r="C33" s="75" t="s">
        <v>1152</v>
      </c>
      <c r="D33" s="78" t="s">
        <v>1153</v>
      </c>
      <c r="E33" s="97">
        <f>+E114</f>
        <v>287631937.12</v>
      </c>
      <c r="F33" s="86"/>
      <c r="G33" s="98">
        <f>+G114</f>
        <v>282747905.33999997</v>
      </c>
      <c r="H33" s="34"/>
      <c r="I33" s="35">
        <f>+E33-G33</f>
        <v>4884031.780000031</v>
      </c>
      <c r="J33" s="123"/>
      <c r="K33" s="75"/>
      <c r="L33" s="71" t="s">
        <v>1154</v>
      </c>
      <c r="M33" s="79"/>
      <c r="N33" s="38">
        <f>SUM(N34:N36)</f>
        <v>0</v>
      </c>
      <c r="O33" s="86"/>
      <c r="P33" s="38">
        <f>SUM(P34:P36)</f>
        <v>0</v>
      </c>
      <c r="Q33" s="34"/>
      <c r="R33" s="127">
        <f>+N34-P34</f>
        <v>145183885062.30078</v>
      </c>
      <c r="S33" s="21"/>
    </row>
    <row r="34" spans="2:19" x14ac:dyDescent="0.25">
      <c r="B34" s="15">
        <v>83</v>
      </c>
      <c r="C34" s="75" t="s">
        <v>1155</v>
      </c>
      <c r="D34" s="78" t="s">
        <v>1156</v>
      </c>
      <c r="E34" s="97">
        <f>+E116</f>
        <v>13398151630.4</v>
      </c>
      <c r="F34" s="86"/>
      <c r="G34" s="98">
        <f>+G116</f>
        <v>13398151630.4</v>
      </c>
      <c r="H34" s="34"/>
      <c r="I34" s="127">
        <f>+E34-G34</f>
        <v>0</v>
      </c>
      <c r="J34" s="123"/>
      <c r="K34" s="75">
        <v>91</v>
      </c>
      <c r="L34" s="75" t="s">
        <v>1157</v>
      </c>
      <c r="M34" s="78" t="s">
        <v>1153</v>
      </c>
      <c r="N34" s="98">
        <f>+N114</f>
        <v>11328460440743.4</v>
      </c>
      <c r="O34" s="86"/>
      <c r="P34" s="98">
        <f>+P114</f>
        <v>11183276555681.1</v>
      </c>
      <c r="Q34" s="34"/>
      <c r="R34" s="127">
        <f>+N35-P35</f>
        <v>0</v>
      </c>
      <c r="S34" s="51"/>
    </row>
    <row r="35" spans="2:19" x14ac:dyDescent="0.25">
      <c r="B35" s="15">
        <v>89</v>
      </c>
      <c r="C35" s="75" t="s">
        <v>1158</v>
      </c>
      <c r="D35" s="78" t="s">
        <v>1156</v>
      </c>
      <c r="E35" s="35">
        <f>+E121</f>
        <v>-13685783567.52</v>
      </c>
      <c r="F35" s="86"/>
      <c r="G35" s="35">
        <f>+G121</f>
        <v>-13680899535.74</v>
      </c>
      <c r="H35" s="34"/>
      <c r="I35" s="127">
        <f>+E35-G35</f>
        <v>-4884031.7800006866</v>
      </c>
      <c r="J35" s="123"/>
      <c r="K35" s="99">
        <v>93</v>
      </c>
      <c r="L35" s="75" t="s">
        <v>1159</v>
      </c>
      <c r="M35" s="78" t="s">
        <v>1156</v>
      </c>
      <c r="N35" s="98">
        <f>+N117</f>
        <v>567344987.55999994</v>
      </c>
      <c r="O35" s="86"/>
      <c r="P35" s="98">
        <f>+P117</f>
        <v>567344987.55999994</v>
      </c>
      <c r="Q35" s="34"/>
      <c r="R35" s="35">
        <f>+N36-P36</f>
        <v>-145183885062.30078</v>
      </c>
      <c r="S35" s="51"/>
    </row>
    <row r="36" spans="2:19" ht="7.5" customHeight="1" x14ac:dyDescent="0.25">
      <c r="B36" s="15"/>
      <c r="C36" s="75"/>
      <c r="D36" s="76"/>
      <c r="E36" s="83"/>
      <c r="F36" s="75"/>
      <c r="G36" s="84"/>
      <c r="H36" s="84"/>
      <c r="I36" s="84"/>
      <c r="J36" s="84"/>
      <c r="K36" s="99">
        <v>99</v>
      </c>
      <c r="L36" s="75" t="s">
        <v>1160</v>
      </c>
      <c r="M36" s="78" t="s">
        <v>1156</v>
      </c>
      <c r="N36" s="35">
        <f>+N121</f>
        <v>-11329027785730.961</v>
      </c>
      <c r="O36" s="34"/>
      <c r="P36" s="35">
        <f>+P121</f>
        <v>-11183843900668.66</v>
      </c>
      <c r="Q36" s="123"/>
      <c r="R36" s="123"/>
      <c r="S36" s="21"/>
    </row>
    <row r="37" spans="2:19" ht="0.75" customHeight="1" x14ac:dyDescent="0.25">
      <c r="B37" s="15"/>
      <c r="C37" s="75"/>
      <c r="D37" s="76"/>
      <c r="E37" s="83"/>
      <c r="F37" s="75"/>
      <c r="G37" s="84"/>
      <c r="H37" s="84"/>
      <c r="I37" s="84"/>
      <c r="J37" s="84"/>
      <c r="K37" s="99"/>
      <c r="L37" s="75"/>
      <c r="M37" s="76"/>
      <c r="N37" s="123"/>
      <c r="O37" s="116"/>
      <c r="P37" s="127"/>
      <c r="Q37" s="123"/>
      <c r="R37" s="123"/>
      <c r="S37" s="21"/>
    </row>
    <row r="38" spans="2:19" ht="7.5" customHeight="1" x14ac:dyDescent="0.25">
      <c r="B38" s="15"/>
      <c r="C38" s="75"/>
      <c r="D38" s="76"/>
      <c r="E38" s="119"/>
      <c r="F38" s="75"/>
      <c r="G38" s="99"/>
      <c r="H38" s="99"/>
      <c r="I38" s="99"/>
      <c r="J38" s="99"/>
      <c r="K38" s="99"/>
      <c r="L38" s="75"/>
      <c r="M38" s="76"/>
      <c r="N38" s="75"/>
      <c r="O38" s="75"/>
      <c r="P38" s="85"/>
      <c r="Q38" s="75"/>
      <c r="R38" s="75"/>
      <c r="S38" s="21"/>
    </row>
    <row r="39" spans="2:19" s="4" customFormat="1" x14ac:dyDescent="0.25">
      <c r="B39" s="52"/>
      <c r="C39" s="53"/>
      <c r="D39" s="54"/>
      <c r="E39" s="55"/>
      <c r="F39" s="53"/>
      <c r="G39" s="56"/>
      <c r="H39" s="56"/>
      <c r="I39" s="56"/>
      <c r="J39" s="56"/>
      <c r="K39" s="53"/>
      <c r="L39" s="53"/>
      <c r="M39" s="54"/>
      <c r="N39" s="57"/>
      <c r="O39" s="53"/>
      <c r="P39" s="58"/>
      <c r="Q39" s="53"/>
      <c r="R39" s="53"/>
      <c r="S39" s="59"/>
    </row>
    <row r="40" spans="2:19" s="4" customFormat="1" x14ac:dyDescent="0.25">
      <c r="B40" s="60"/>
      <c r="C40" s="135"/>
      <c r="D40" s="136"/>
      <c r="E40" s="249"/>
      <c r="F40" s="135"/>
      <c r="G40" s="136"/>
      <c r="H40" s="136"/>
      <c r="I40" s="136"/>
      <c r="J40" s="136"/>
      <c r="K40" s="135"/>
      <c r="L40" s="135"/>
      <c r="M40" s="136"/>
      <c r="N40" s="135"/>
      <c r="O40" s="135"/>
      <c r="P40" s="142"/>
      <c r="Q40" s="135"/>
      <c r="R40" s="135"/>
      <c r="S40" s="61"/>
    </row>
    <row r="41" spans="2:19" s="4" customFormat="1" x14ac:dyDescent="0.25">
      <c r="B41" s="60"/>
      <c r="C41" s="135"/>
      <c r="D41" s="136"/>
      <c r="E41" s="249"/>
      <c r="F41" s="135"/>
      <c r="G41" s="136"/>
      <c r="H41" s="136"/>
      <c r="I41" s="136"/>
      <c r="J41" s="136"/>
      <c r="K41" s="135"/>
      <c r="L41" s="135"/>
      <c r="M41" s="136"/>
      <c r="N41" s="135"/>
      <c r="O41" s="135"/>
      <c r="P41" s="142"/>
      <c r="Q41" s="135"/>
      <c r="R41" s="135"/>
      <c r="S41" s="61"/>
    </row>
    <row r="42" spans="2:19" s="4" customFormat="1" x14ac:dyDescent="0.25">
      <c r="B42" s="60"/>
      <c r="C42" s="135"/>
      <c r="D42" s="136"/>
      <c r="E42" s="249"/>
      <c r="F42" s="135"/>
      <c r="G42" s="136"/>
      <c r="H42" s="136"/>
      <c r="I42" s="136"/>
      <c r="J42" s="136"/>
      <c r="K42" s="135"/>
      <c r="L42" s="135"/>
      <c r="M42" s="136"/>
      <c r="N42" s="135"/>
      <c r="O42" s="135"/>
      <c r="P42" s="142"/>
      <c r="Q42" s="135"/>
      <c r="R42" s="135"/>
      <c r="S42" s="61"/>
    </row>
    <row r="43" spans="2:19" s="64" customFormat="1" ht="12" customHeight="1" x14ac:dyDescent="0.25">
      <c r="B43" s="62"/>
      <c r="C43" s="250"/>
      <c r="D43" s="251"/>
      <c r="E43" s="252"/>
      <c r="F43" s="250"/>
      <c r="G43" s="251"/>
      <c r="H43" s="251"/>
      <c r="I43" s="251"/>
      <c r="J43" s="251"/>
      <c r="K43" s="250"/>
      <c r="L43" s="250"/>
      <c r="M43" s="251"/>
      <c r="N43" s="250"/>
      <c r="O43" s="250"/>
      <c r="P43" s="250"/>
      <c r="Q43" s="250"/>
      <c r="R43" s="250"/>
      <c r="S43" s="63"/>
    </row>
    <row r="44" spans="2:19" s="65" customFormat="1" ht="14.25" customHeight="1" x14ac:dyDescent="0.25">
      <c r="B44" s="62"/>
      <c r="C44" s="315" t="s">
        <v>1161</v>
      </c>
      <c r="D44" s="315"/>
      <c r="E44" s="315"/>
      <c r="F44" s="315"/>
      <c r="G44" s="315"/>
      <c r="H44" s="253"/>
      <c r="I44" s="253"/>
      <c r="J44" s="253"/>
      <c r="K44" s="253"/>
      <c r="L44" s="315" t="s">
        <v>1162</v>
      </c>
      <c r="M44" s="315"/>
      <c r="N44" s="315"/>
      <c r="O44" s="315"/>
      <c r="P44" s="315"/>
      <c r="Q44" s="250"/>
      <c r="R44" s="250"/>
      <c r="S44" s="63"/>
    </row>
    <row r="45" spans="2:19" s="65" customFormat="1" ht="12" x14ac:dyDescent="0.25">
      <c r="B45" s="62"/>
      <c r="C45" s="316" t="s">
        <v>1163</v>
      </c>
      <c r="D45" s="316"/>
      <c r="E45" s="316"/>
      <c r="F45" s="316"/>
      <c r="G45" s="316"/>
      <c r="H45" s="250"/>
      <c r="I45" s="250"/>
      <c r="J45" s="250"/>
      <c r="K45" s="250"/>
      <c r="L45" s="316" t="s">
        <v>1164</v>
      </c>
      <c r="M45" s="316"/>
      <c r="N45" s="316"/>
      <c r="O45" s="316"/>
      <c r="P45" s="316"/>
      <c r="Q45" s="250"/>
      <c r="R45" s="250"/>
      <c r="S45" s="63"/>
    </row>
    <row r="46" spans="2:19" s="64" customFormat="1" ht="11.25" customHeight="1" x14ac:dyDescent="0.25">
      <c r="B46" s="62"/>
      <c r="C46" s="317" t="s">
        <v>1165</v>
      </c>
      <c r="D46" s="317"/>
      <c r="E46" s="317"/>
      <c r="F46" s="250"/>
      <c r="G46" s="250"/>
      <c r="H46" s="250"/>
      <c r="I46" s="254"/>
      <c r="J46" s="254"/>
      <c r="K46" s="250"/>
      <c r="L46" s="316" t="s">
        <v>1166</v>
      </c>
      <c r="M46" s="316"/>
      <c r="N46" s="316"/>
      <c r="O46" s="316"/>
      <c r="P46" s="316"/>
      <c r="Q46" s="255"/>
      <c r="R46" s="255"/>
      <c r="S46" s="63"/>
    </row>
    <row r="47" spans="2:19" s="64" customFormat="1" ht="11.25" customHeight="1" x14ac:dyDescent="0.25">
      <c r="B47" s="62"/>
      <c r="C47" s="256"/>
      <c r="D47" s="256"/>
      <c r="E47" s="257"/>
      <c r="F47" s="250"/>
      <c r="G47" s="250"/>
      <c r="H47" s="250"/>
      <c r="I47" s="254"/>
      <c r="J47" s="254"/>
      <c r="K47" s="250"/>
      <c r="L47" s="250"/>
      <c r="M47" s="251"/>
      <c r="N47" s="250"/>
      <c r="O47" s="250"/>
      <c r="P47" s="250"/>
      <c r="Q47" s="250"/>
      <c r="R47" s="250"/>
      <c r="S47" s="63"/>
    </row>
    <row r="48" spans="2:19" s="64" customFormat="1" ht="11.25" customHeight="1" x14ac:dyDescent="0.25">
      <c r="B48" s="62"/>
      <c r="C48" s="256"/>
      <c r="D48" s="256"/>
      <c r="E48" s="257"/>
      <c r="F48" s="250"/>
      <c r="G48" s="250"/>
      <c r="H48" s="250"/>
      <c r="I48" s="254"/>
      <c r="J48" s="254"/>
      <c r="K48" s="250"/>
      <c r="L48" s="250"/>
      <c r="M48" s="251"/>
      <c r="N48" s="250"/>
      <c r="O48" s="250"/>
      <c r="P48" s="250"/>
      <c r="Q48" s="250"/>
      <c r="R48" s="250"/>
      <c r="S48" s="63"/>
    </row>
    <row r="49" spans="2:19" s="65" customFormat="1" ht="9.75" customHeight="1" x14ac:dyDescent="0.25">
      <c r="B49" s="62"/>
      <c r="C49" s="256"/>
      <c r="D49" s="256"/>
      <c r="E49" s="257"/>
      <c r="F49" s="250"/>
      <c r="G49" s="250"/>
      <c r="H49" s="250"/>
      <c r="I49" s="254"/>
      <c r="J49" s="254"/>
      <c r="K49" s="250"/>
      <c r="L49" s="250"/>
      <c r="M49" s="251"/>
      <c r="N49" s="250"/>
      <c r="O49" s="250"/>
      <c r="P49" s="250"/>
      <c r="Q49" s="250"/>
      <c r="R49" s="250"/>
      <c r="S49" s="63"/>
    </row>
    <row r="50" spans="2:19" s="65" customFormat="1" ht="14.25" customHeight="1" x14ac:dyDescent="0.25">
      <c r="B50" s="62"/>
      <c r="C50" s="256"/>
      <c r="D50" s="256"/>
      <c r="E50" s="257"/>
      <c r="F50" s="250"/>
      <c r="G50" s="315" t="s">
        <v>1167</v>
      </c>
      <c r="H50" s="315"/>
      <c r="I50" s="315"/>
      <c r="J50" s="315"/>
      <c r="K50" s="315"/>
      <c r="L50" s="315"/>
      <c r="M50" s="251"/>
      <c r="N50" s="250"/>
      <c r="O50" s="250"/>
      <c r="P50" s="250"/>
      <c r="Q50" s="250"/>
      <c r="R50" s="250"/>
      <c r="S50" s="63"/>
    </row>
    <row r="51" spans="2:19" s="65" customFormat="1" ht="12" x14ac:dyDescent="0.25">
      <c r="B51" s="62"/>
      <c r="C51" s="256"/>
      <c r="D51" s="256"/>
      <c r="E51" s="66"/>
      <c r="F51" s="67"/>
      <c r="G51" s="316" t="s">
        <v>1168</v>
      </c>
      <c r="H51" s="316"/>
      <c r="I51" s="316"/>
      <c r="J51" s="316"/>
      <c r="K51" s="316"/>
      <c r="L51" s="316"/>
      <c r="M51" s="251"/>
      <c r="N51" s="250"/>
      <c r="O51" s="250"/>
      <c r="P51" s="250"/>
      <c r="Q51" s="250"/>
      <c r="R51" s="250"/>
      <c r="S51" s="63"/>
    </row>
    <row r="52" spans="2:19" s="4" customFormat="1" ht="18" customHeight="1" thickBot="1" x14ac:dyDescent="0.3">
      <c r="B52" s="318"/>
      <c r="C52" s="319"/>
      <c r="D52" s="319"/>
      <c r="E52" s="319"/>
      <c r="F52" s="319"/>
      <c r="G52" s="319"/>
      <c r="H52" s="68"/>
      <c r="I52" s="68"/>
      <c r="J52" s="68"/>
      <c r="K52" s="319"/>
      <c r="L52" s="319"/>
      <c r="M52" s="319"/>
      <c r="N52" s="319"/>
      <c r="O52" s="319"/>
      <c r="P52" s="319"/>
      <c r="Q52" s="68"/>
      <c r="R52" s="68"/>
      <c r="S52" s="69"/>
    </row>
    <row r="53" spans="2:19" s="4" customFormat="1" ht="15.75" customHeight="1" x14ac:dyDescent="0.25">
      <c r="B53" s="16"/>
      <c r="C53" s="16"/>
      <c r="D53" s="19"/>
      <c r="E53" s="25"/>
      <c r="F53" s="16"/>
      <c r="G53" s="26"/>
      <c r="H53" s="26"/>
      <c r="I53" s="26"/>
      <c r="J53" s="26"/>
      <c r="K53" s="16"/>
      <c r="L53" s="16"/>
      <c r="M53" s="19"/>
      <c r="N53" s="16"/>
      <c r="O53" s="16"/>
      <c r="P53" s="16"/>
      <c r="Q53" s="16"/>
      <c r="R53" s="16"/>
      <c r="S53" s="16"/>
    </row>
    <row r="57" spans="2:19" ht="12" thickBot="1" x14ac:dyDescent="0.3"/>
    <row r="58" spans="2:19" ht="15" customHeight="1" x14ac:dyDescent="0.25">
      <c r="B58" s="2"/>
      <c r="C58" s="3"/>
      <c r="D58" s="70"/>
      <c r="E58" s="320" t="str">
        <f>+E2</f>
        <v>SENADO DE LA REPUBLICA</v>
      </c>
      <c r="F58" s="321"/>
      <c r="G58" s="321"/>
      <c r="H58" s="321"/>
      <c r="I58" s="321"/>
      <c r="J58" s="321"/>
      <c r="K58" s="321"/>
      <c r="L58" s="321"/>
      <c r="M58" s="321"/>
      <c r="N58" s="321"/>
      <c r="O58" s="321"/>
      <c r="P58" s="321"/>
      <c r="Q58" s="321"/>
      <c r="R58" s="321"/>
      <c r="S58" s="322"/>
    </row>
    <row r="59" spans="2:19" ht="15" customHeight="1" x14ac:dyDescent="0.25">
      <c r="B59" s="5"/>
      <c r="C59" s="71"/>
      <c r="D59" s="32"/>
      <c r="E59" s="306" t="s">
        <v>1116</v>
      </c>
      <c r="F59" s="307"/>
      <c r="G59" s="307"/>
      <c r="H59" s="307"/>
      <c r="I59" s="307"/>
      <c r="J59" s="307"/>
      <c r="K59" s="307"/>
      <c r="L59" s="307"/>
      <c r="M59" s="307"/>
      <c r="N59" s="307"/>
      <c r="O59" s="307"/>
      <c r="P59" s="307" t="s">
        <v>1169</v>
      </c>
      <c r="Q59" s="307"/>
      <c r="R59" s="307"/>
      <c r="S59" s="308"/>
    </row>
    <row r="60" spans="2:19" ht="15.75" customHeight="1" x14ac:dyDescent="0.25">
      <c r="B60" s="6"/>
      <c r="C60" s="72"/>
      <c r="D60" s="73"/>
      <c r="E60" s="306" t="str">
        <f>+E4</f>
        <v>COMPARATIVO  A 30 DE:  JUNIO DE 2024 - 31 MARZO 2024</v>
      </c>
      <c r="F60" s="307"/>
      <c r="G60" s="307"/>
      <c r="H60" s="307"/>
      <c r="I60" s="307"/>
      <c r="J60" s="307"/>
      <c r="K60" s="307"/>
      <c r="L60" s="307"/>
      <c r="M60" s="307"/>
      <c r="N60" s="307"/>
      <c r="O60" s="307"/>
      <c r="P60" s="307" t="s">
        <v>1170</v>
      </c>
      <c r="Q60" s="307"/>
      <c r="R60" s="307"/>
      <c r="S60" s="308"/>
    </row>
    <row r="61" spans="2:19" ht="17.25" customHeight="1" thickBot="1" x14ac:dyDescent="0.3">
      <c r="B61" s="7"/>
      <c r="C61" s="8"/>
      <c r="D61" s="74"/>
      <c r="E61" s="312" t="s">
        <v>1117</v>
      </c>
      <c r="F61" s="313"/>
      <c r="G61" s="313"/>
      <c r="H61" s="313"/>
      <c r="I61" s="313"/>
      <c r="J61" s="313"/>
      <c r="K61" s="313"/>
      <c r="L61" s="313"/>
      <c r="M61" s="313"/>
      <c r="N61" s="313"/>
      <c r="O61" s="313"/>
      <c r="P61" s="313" t="s">
        <v>1171</v>
      </c>
      <c r="Q61" s="313"/>
      <c r="R61" s="313"/>
      <c r="S61" s="314"/>
    </row>
    <row r="62" spans="2:19" x14ac:dyDescent="0.25">
      <c r="B62" s="9"/>
      <c r="C62" s="10"/>
      <c r="D62" s="11"/>
      <c r="E62" s="12"/>
      <c r="F62" s="10"/>
      <c r="G62" s="13"/>
      <c r="H62" s="13"/>
      <c r="I62" s="13"/>
      <c r="J62" s="13"/>
      <c r="K62" s="10"/>
      <c r="L62" s="10"/>
      <c r="M62" s="11"/>
      <c r="N62" s="10"/>
      <c r="O62" s="10"/>
      <c r="P62" s="10"/>
      <c r="Q62" s="10"/>
      <c r="R62" s="10"/>
      <c r="S62" s="14"/>
    </row>
    <row r="63" spans="2:19" ht="11.25" customHeight="1" x14ac:dyDescent="0.25">
      <c r="B63" s="15"/>
      <c r="C63" s="75"/>
      <c r="D63" s="76"/>
      <c r="E63" s="77" t="s">
        <v>1119</v>
      </c>
      <c r="F63" s="76"/>
      <c r="G63" s="76" t="s">
        <v>1119</v>
      </c>
      <c r="H63" s="76"/>
      <c r="I63" s="323" t="s">
        <v>1120</v>
      </c>
      <c r="J63" s="76"/>
      <c r="K63" s="76"/>
      <c r="L63" s="75"/>
      <c r="M63" s="76"/>
      <c r="N63" s="76" t="s">
        <v>1119</v>
      </c>
      <c r="O63" s="76"/>
      <c r="P63" s="76" t="s">
        <v>1119</v>
      </c>
      <c r="Q63" s="76"/>
      <c r="R63" s="323" t="s">
        <v>1120</v>
      </c>
      <c r="S63" s="21"/>
    </row>
    <row r="64" spans="2:19" x14ac:dyDescent="0.25">
      <c r="B64" s="15"/>
      <c r="C64" s="75"/>
      <c r="D64" s="76"/>
      <c r="E64" s="78">
        <f>+E8</f>
        <v>2024</v>
      </c>
      <c r="F64" s="79"/>
      <c r="G64" s="78">
        <f>+G8</f>
        <v>2023</v>
      </c>
      <c r="H64" s="79"/>
      <c r="I64" s="323"/>
      <c r="J64" s="79"/>
      <c r="K64" s="76"/>
      <c r="L64" s="75"/>
      <c r="M64" s="76"/>
      <c r="N64" s="78">
        <f>+N8</f>
        <v>2024</v>
      </c>
      <c r="O64" s="79"/>
      <c r="P64" s="78">
        <f>+P8</f>
        <v>2023</v>
      </c>
      <c r="Q64" s="79"/>
      <c r="R64" s="323"/>
      <c r="S64" s="21"/>
    </row>
    <row r="65" spans="1:21" s="17" customFormat="1" x14ac:dyDescent="0.25">
      <c r="B65" s="22" t="s">
        <v>1121</v>
      </c>
      <c r="C65" s="79" t="s">
        <v>1122</v>
      </c>
      <c r="D65" s="79" t="s">
        <v>1172</v>
      </c>
      <c r="E65" s="80"/>
      <c r="F65" s="79"/>
      <c r="G65" s="81"/>
      <c r="H65" s="81"/>
      <c r="I65" s="81"/>
      <c r="J65" s="81"/>
      <c r="K65" s="79" t="s">
        <v>1121</v>
      </c>
      <c r="L65" s="79" t="s">
        <v>1123</v>
      </c>
      <c r="M65" s="79" t="s">
        <v>1172</v>
      </c>
      <c r="N65" s="79"/>
      <c r="O65" s="79"/>
      <c r="P65" s="79"/>
      <c r="Q65" s="79"/>
      <c r="R65" s="323"/>
      <c r="S65" s="82"/>
    </row>
    <row r="66" spans="1:21" s="20" customFormat="1" x14ac:dyDescent="0.25">
      <c r="A66" s="16"/>
      <c r="B66" s="15"/>
      <c r="C66" s="75"/>
      <c r="D66" s="76"/>
      <c r="E66" s="83"/>
      <c r="F66" s="76"/>
      <c r="G66" s="83"/>
      <c r="H66" s="84"/>
      <c r="I66" s="84"/>
      <c r="J66" s="84"/>
      <c r="K66" s="76"/>
      <c r="L66" s="75"/>
      <c r="M66" s="76"/>
      <c r="N66" s="85"/>
      <c r="O66" s="86"/>
      <c r="P66" s="85"/>
      <c r="Q66" s="75"/>
      <c r="R66" s="75"/>
      <c r="S66" s="21"/>
      <c r="T66" s="16"/>
      <c r="U66" s="16"/>
    </row>
    <row r="67" spans="1:21" s="20" customFormat="1" x14ac:dyDescent="0.25">
      <c r="A67" s="16"/>
      <c r="B67" s="15"/>
      <c r="C67" s="87" t="s">
        <v>1125</v>
      </c>
      <c r="D67" s="79"/>
      <c r="E67" s="28">
        <f>+E68+E72+E77</f>
        <v>6290457332.7699995</v>
      </c>
      <c r="F67" s="88"/>
      <c r="G67" s="89">
        <f>+G68+G72+G77</f>
        <v>6296342568.9399996</v>
      </c>
      <c r="H67" s="90"/>
      <c r="I67" s="30">
        <f>+E67-G67</f>
        <v>-5885236.1700000763</v>
      </c>
      <c r="J67" s="91"/>
      <c r="K67" s="76"/>
      <c r="L67" s="87" t="s">
        <v>1125</v>
      </c>
      <c r="M67" s="79"/>
      <c r="N67" s="31">
        <f>+N68+N71+N81</f>
        <v>57423874268.839996</v>
      </c>
      <c r="O67" s="81"/>
      <c r="P67" s="31">
        <f>+P68+P71+P81</f>
        <v>51052113011.360001</v>
      </c>
      <c r="Q67" s="92"/>
      <c r="R67" s="31">
        <f>+N67-P67</f>
        <v>6371761257.4799957</v>
      </c>
      <c r="S67" s="32"/>
      <c r="T67" s="16"/>
      <c r="U67" s="27"/>
    </row>
    <row r="68" spans="1:21" s="20" customFormat="1" x14ac:dyDescent="0.25">
      <c r="A68" s="16"/>
      <c r="B68" s="5">
        <v>11</v>
      </c>
      <c r="C68" s="71" t="s">
        <v>1173</v>
      </c>
      <c r="D68" s="78"/>
      <c r="E68" s="93">
        <f>+E69+E70</f>
        <v>0</v>
      </c>
      <c r="F68" s="33"/>
      <c r="G68" s="94">
        <f>+G69+G70</f>
        <v>0</v>
      </c>
      <c r="H68" s="49"/>
      <c r="I68" s="42">
        <f>+E68-G68</f>
        <v>0</v>
      </c>
      <c r="J68" s="36"/>
      <c r="K68" s="95">
        <v>23</v>
      </c>
      <c r="L68" s="71" t="s">
        <v>1128</v>
      </c>
      <c r="M68" s="78"/>
      <c r="N68" s="49">
        <f>+N69</f>
        <v>1504750481</v>
      </c>
      <c r="O68" s="96"/>
      <c r="P68" s="49">
        <f>+P69</f>
        <v>1504750481</v>
      </c>
      <c r="Q68" s="75"/>
      <c r="R68" s="85"/>
      <c r="S68" s="21"/>
      <c r="T68" s="16"/>
      <c r="U68" s="27"/>
    </row>
    <row r="69" spans="1:21" s="20" customFormat="1" x14ac:dyDescent="0.25">
      <c r="A69" s="16"/>
      <c r="B69" s="15">
        <v>1110</v>
      </c>
      <c r="C69" s="75" t="s">
        <v>1175</v>
      </c>
      <c r="D69" s="78" t="s">
        <v>1127</v>
      </c>
      <c r="E69" s="97">
        <v>0</v>
      </c>
      <c r="F69" s="33"/>
      <c r="G69" s="100">
        <v>0</v>
      </c>
      <c r="H69" s="34"/>
      <c r="I69" s="34">
        <f>+E69-G69</f>
        <v>0</v>
      </c>
      <c r="J69" s="36"/>
      <c r="K69" s="99">
        <v>2314</v>
      </c>
      <c r="L69" s="75" t="s">
        <v>1174</v>
      </c>
      <c r="M69" s="78" t="s">
        <v>1129</v>
      </c>
      <c r="N69" s="98">
        <v>1504750481</v>
      </c>
      <c r="O69" s="96"/>
      <c r="P69" s="98">
        <v>1504750481</v>
      </c>
      <c r="Q69" s="50"/>
      <c r="R69" s="49">
        <f t="shared" ref="R69:R73" si="0">+N71-P71</f>
        <v>4019150436.4799995</v>
      </c>
      <c r="S69" s="21"/>
      <c r="T69" s="16"/>
      <c r="U69" s="27"/>
    </row>
    <row r="70" spans="1:21" s="20" customFormat="1" x14ac:dyDescent="0.25">
      <c r="A70" s="16"/>
      <c r="B70" s="15"/>
      <c r="C70" s="75"/>
      <c r="D70" s="78"/>
      <c r="E70" s="97"/>
      <c r="F70" s="33"/>
      <c r="G70" s="100"/>
      <c r="H70" s="34"/>
      <c r="I70" s="35">
        <f>+E70-G70</f>
        <v>0</v>
      </c>
      <c r="J70" s="36"/>
      <c r="K70" s="75"/>
      <c r="L70" s="75"/>
      <c r="M70" s="76"/>
      <c r="N70" s="85"/>
      <c r="O70" s="75"/>
      <c r="P70" s="85"/>
      <c r="Q70" s="36"/>
      <c r="R70" s="34">
        <f t="shared" si="0"/>
        <v>2402402063.1300011</v>
      </c>
      <c r="S70" s="21"/>
      <c r="T70" s="16"/>
      <c r="U70" s="27"/>
    </row>
    <row r="71" spans="1:21" s="20" customFormat="1" x14ac:dyDescent="0.25">
      <c r="A71" s="16"/>
      <c r="B71" s="15"/>
      <c r="C71" s="71"/>
      <c r="D71" s="101"/>
      <c r="E71" s="40"/>
      <c r="F71" s="33"/>
      <c r="G71" s="40"/>
      <c r="H71" s="34"/>
      <c r="I71" s="34"/>
      <c r="J71" s="36"/>
      <c r="K71" s="95">
        <v>24</v>
      </c>
      <c r="L71" s="71" t="s">
        <v>1176</v>
      </c>
      <c r="M71" s="78"/>
      <c r="N71" s="49">
        <f>SUM(N72:N78)</f>
        <v>27187874454.919998</v>
      </c>
      <c r="O71" s="96"/>
      <c r="P71" s="49">
        <f>SUM(P72:P78)</f>
        <v>23168724018.439999</v>
      </c>
      <c r="Q71" s="36"/>
      <c r="R71" s="34">
        <f t="shared" si="0"/>
        <v>-254234347.99000001</v>
      </c>
      <c r="S71" s="21"/>
      <c r="T71" s="16"/>
      <c r="U71" s="27"/>
    </row>
    <row r="72" spans="1:21" s="20" customFormat="1" x14ac:dyDescent="0.25">
      <c r="A72" s="16"/>
      <c r="B72" s="5">
        <v>13</v>
      </c>
      <c r="C72" s="71" t="s">
        <v>1130</v>
      </c>
      <c r="D72" s="78"/>
      <c r="E72" s="102">
        <f>+E73+E74+E75</f>
        <v>142624807.95000005</v>
      </c>
      <c r="F72" s="33"/>
      <c r="G72" s="94">
        <f>+G73+G74+G75</f>
        <v>220937607.14999998</v>
      </c>
      <c r="H72" s="49"/>
      <c r="I72" s="30">
        <f>+E72-G72</f>
        <v>-78312799.199999928</v>
      </c>
      <c r="J72" s="36"/>
      <c r="K72" s="99">
        <v>2401</v>
      </c>
      <c r="L72" s="75" t="s">
        <v>1177</v>
      </c>
      <c r="M72" s="78" t="s">
        <v>1133</v>
      </c>
      <c r="N72" s="98">
        <v>19799846764.16</v>
      </c>
      <c r="O72" s="96"/>
      <c r="P72" s="98">
        <v>17397444701.029999</v>
      </c>
      <c r="Q72" s="36"/>
      <c r="R72" s="35">
        <f t="shared" si="0"/>
        <v>-1680062390</v>
      </c>
      <c r="S72" s="21"/>
      <c r="T72" s="16"/>
      <c r="U72" s="27"/>
    </row>
    <row r="73" spans="1:21" s="20" customFormat="1" ht="14.25" customHeight="1" x14ac:dyDescent="0.25">
      <c r="A73" s="16"/>
      <c r="B73" s="15">
        <v>1384</v>
      </c>
      <c r="C73" s="75" t="s">
        <v>1178</v>
      </c>
      <c r="D73" s="78" t="s">
        <v>1131</v>
      </c>
      <c r="E73" s="97">
        <v>479511925.80000001</v>
      </c>
      <c r="F73" s="33"/>
      <c r="G73" s="98">
        <v>557824725</v>
      </c>
      <c r="H73" s="34"/>
      <c r="I73" s="34" t="e">
        <f>+#REF!-#REF!</f>
        <v>#REF!</v>
      </c>
      <c r="J73" s="36"/>
      <c r="K73" s="99">
        <v>2407</v>
      </c>
      <c r="L73" s="75" t="s">
        <v>1179</v>
      </c>
      <c r="M73" s="78" t="s">
        <v>1133</v>
      </c>
      <c r="N73" s="103">
        <v>111082784.01000001</v>
      </c>
      <c r="O73" s="96"/>
      <c r="P73" s="98">
        <v>365317132</v>
      </c>
      <c r="Q73" s="36"/>
      <c r="R73" s="35">
        <f t="shared" si="0"/>
        <v>955860058</v>
      </c>
      <c r="S73" s="21"/>
      <c r="T73" s="16"/>
      <c r="U73" s="27"/>
    </row>
    <row r="74" spans="1:21" s="20" customFormat="1" x14ac:dyDescent="0.25">
      <c r="A74" s="16"/>
      <c r="B74" s="15">
        <v>1385</v>
      </c>
      <c r="C74" s="75" t="s">
        <v>1180</v>
      </c>
      <c r="D74" s="78" t="s">
        <v>1131</v>
      </c>
      <c r="E74" s="97">
        <v>15111773</v>
      </c>
      <c r="F74" s="75"/>
      <c r="G74" s="98">
        <v>15111773</v>
      </c>
      <c r="H74" s="34"/>
      <c r="I74" s="34" t="e">
        <f>+#REF!-#REF!</f>
        <v>#REF!</v>
      </c>
      <c r="J74" s="36"/>
      <c r="K74" s="99">
        <v>2424</v>
      </c>
      <c r="L74" s="75" t="s">
        <v>1181</v>
      </c>
      <c r="M74" s="78" t="s">
        <v>1133</v>
      </c>
      <c r="N74" s="103">
        <v>18107292</v>
      </c>
      <c r="O74" s="96"/>
      <c r="P74" s="98">
        <v>1698169682</v>
      </c>
      <c r="Q74" s="36"/>
      <c r="R74" s="34" t="e">
        <f>+#REF!-P77</f>
        <v>#REF!</v>
      </c>
      <c r="S74" s="21"/>
      <c r="T74" s="16"/>
      <c r="U74" s="27"/>
    </row>
    <row r="75" spans="1:21" s="20" customFormat="1" x14ac:dyDescent="0.25">
      <c r="A75" s="16"/>
      <c r="B75" s="15">
        <v>1386</v>
      </c>
      <c r="C75" s="75" t="s">
        <v>1182</v>
      </c>
      <c r="D75" s="78" t="s">
        <v>1131</v>
      </c>
      <c r="E75" s="104">
        <v>-351998890.84999996</v>
      </c>
      <c r="F75" s="75"/>
      <c r="G75" s="104">
        <v>-351998890.85000002</v>
      </c>
      <c r="H75" s="34"/>
      <c r="I75" s="35">
        <f>+E73-G73</f>
        <v>-78312799.199999988</v>
      </c>
      <c r="J75" s="36"/>
      <c r="K75" s="99">
        <v>2436</v>
      </c>
      <c r="L75" s="75" t="s">
        <v>1183</v>
      </c>
      <c r="M75" s="78" t="s">
        <v>1133</v>
      </c>
      <c r="N75" s="103">
        <v>2390205604</v>
      </c>
      <c r="O75" s="96"/>
      <c r="P75" s="98">
        <v>1434345546</v>
      </c>
      <c r="Q75" s="36"/>
      <c r="R75" s="35" t="e">
        <f>+#REF!-P78</f>
        <v>#REF!</v>
      </c>
      <c r="S75" s="21"/>
      <c r="T75" s="16"/>
      <c r="U75" s="27"/>
    </row>
    <row r="76" spans="1:21" s="20" customFormat="1" x14ac:dyDescent="0.25">
      <c r="A76" s="16"/>
      <c r="B76" s="15"/>
      <c r="C76" s="75"/>
      <c r="D76" s="76"/>
      <c r="E76" s="105"/>
      <c r="F76" s="75"/>
      <c r="G76" s="105"/>
      <c r="H76" s="34"/>
      <c r="I76" s="34">
        <f>+E77-G77</f>
        <v>72427563.029999733</v>
      </c>
      <c r="J76" s="36"/>
      <c r="K76" s="75">
        <v>2445</v>
      </c>
      <c r="L76" s="75" t="s">
        <v>1184</v>
      </c>
      <c r="M76" s="78" t="s">
        <v>1133</v>
      </c>
      <c r="N76" s="106">
        <v>35507704.869999997</v>
      </c>
      <c r="O76" s="75"/>
      <c r="P76" s="98">
        <v>3304371.41</v>
      </c>
      <c r="Q76" s="75"/>
      <c r="R76" s="75"/>
      <c r="S76" s="21"/>
      <c r="T76" s="16"/>
      <c r="U76" s="27"/>
    </row>
    <row r="77" spans="1:21" s="20" customFormat="1" x14ac:dyDescent="0.25">
      <c r="A77" s="16"/>
      <c r="B77" s="5">
        <v>19</v>
      </c>
      <c r="C77" s="71" t="s">
        <v>754</v>
      </c>
      <c r="D77" s="78"/>
      <c r="E77" s="102">
        <f>SUM(E78:E81)</f>
        <v>6147832524.8199997</v>
      </c>
      <c r="F77" s="33"/>
      <c r="G77" s="49">
        <f>SUM(G78:G81)</f>
        <v>6075404961.79</v>
      </c>
      <c r="H77" s="34"/>
      <c r="I77" s="34"/>
      <c r="J77" s="36"/>
      <c r="K77" s="99">
        <v>2460</v>
      </c>
      <c r="L77" s="75" t="s">
        <v>1185</v>
      </c>
      <c r="M77" s="78" t="s">
        <v>1133</v>
      </c>
      <c r="N77" s="106">
        <v>206108312.44999999</v>
      </c>
      <c r="O77" s="96"/>
      <c r="P77" s="98">
        <v>250000</v>
      </c>
      <c r="Q77" s="36"/>
      <c r="R77" s="36"/>
      <c r="S77" s="21"/>
      <c r="T77" s="16"/>
      <c r="U77" s="27"/>
    </row>
    <row r="78" spans="1:21" s="20" customFormat="1" x14ac:dyDescent="0.25">
      <c r="A78" s="16"/>
      <c r="B78" s="15">
        <v>1905</v>
      </c>
      <c r="C78" s="75" t="s">
        <v>1186</v>
      </c>
      <c r="D78" s="78" t="s">
        <v>1187</v>
      </c>
      <c r="E78" s="97">
        <v>2748338138.21</v>
      </c>
      <c r="F78" s="75"/>
      <c r="G78" s="98">
        <v>2765567269.8800001</v>
      </c>
      <c r="H78" s="49"/>
      <c r="I78" s="49" t="e">
        <f>+#REF!-#REF!</f>
        <v>#REF!</v>
      </c>
      <c r="J78" s="36"/>
      <c r="K78" s="75">
        <v>2490</v>
      </c>
      <c r="L78" s="75" t="s">
        <v>623</v>
      </c>
      <c r="M78" s="78" t="s">
        <v>1133</v>
      </c>
      <c r="N78" s="106">
        <v>4627015993.4300003</v>
      </c>
      <c r="O78" s="96"/>
      <c r="P78" s="98">
        <v>2269892586</v>
      </c>
      <c r="Q78" s="50"/>
      <c r="R78" s="49">
        <f>+N81-P81</f>
        <v>2352610821</v>
      </c>
      <c r="S78" s="21"/>
      <c r="T78" s="16"/>
      <c r="U78" s="27"/>
    </row>
    <row r="79" spans="1:21" s="20" customFormat="1" ht="17.25" customHeight="1" x14ac:dyDescent="0.25">
      <c r="A79" s="16"/>
      <c r="B79" s="15">
        <v>1906</v>
      </c>
      <c r="C79" s="75" t="s">
        <v>1188</v>
      </c>
      <c r="D79" s="78" t="s">
        <v>1187</v>
      </c>
      <c r="E79" s="97">
        <v>0</v>
      </c>
      <c r="F79" s="75"/>
      <c r="G79" s="98">
        <v>0</v>
      </c>
      <c r="H79" s="49"/>
      <c r="I79" s="49"/>
      <c r="J79" s="36"/>
      <c r="K79" s="75"/>
      <c r="L79" s="75"/>
      <c r="M79" s="76"/>
      <c r="N79" s="98"/>
      <c r="O79" s="96"/>
      <c r="P79" s="98"/>
      <c r="Q79" s="50"/>
      <c r="R79" s="49"/>
      <c r="S79" s="21"/>
      <c r="T79" s="16"/>
      <c r="U79" s="27"/>
    </row>
    <row r="80" spans="1:21" s="20" customFormat="1" x14ac:dyDescent="0.25">
      <c r="A80" s="16"/>
      <c r="B80" s="15">
        <v>1908</v>
      </c>
      <c r="C80" s="75" t="s">
        <v>1189</v>
      </c>
      <c r="D80" s="78" t="s">
        <v>1187</v>
      </c>
      <c r="E80" s="97">
        <v>3399494386.6100001</v>
      </c>
      <c r="F80" s="75"/>
      <c r="G80" s="98">
        <v>3309837691.9099998</v>
      </c>
      <c r="H80" s="49"/>
      <c r="I80" s="49"/>
      <c r="J80" s="36"/>
      <c r="K80" s="75"/>
      <c r="L80" s="85"/>
      <c r="M80" s="76"/>
      <c r="N80" s="98"/>
      <c r="O80" s="96"/>
      <c r="P80" s="98"/>
      <c r="Q80" s="50"/>
      <c r="R80" s="49"/>
      <c r="S80" s="21"/>
      <c r="T80" s="16"/>
      <c r="U80" s="27"/>
    </row>
    <row r="81" spans="1:21" s="20" customFormat="1" x14ac:dyDescent="0.25">
      <c r="A81" s="16"/>
      <c r="B81" s="15"/>
      <c r="C81" s="75"/>
      <c r="D81" s="78"/>
      <c r="E81" s="97"/>
      <c r="F81" s="75"/>
      <c r="G81" s="97"/>
      <c r="H81" s="34"/>
      <c r="I81" s="34"/>
      <c r="J81" s="36"/>
      <c r="K81" s="95">
        <v>25</v>
      </c>
      <c r="L81" s="71" t="s">
        <v>1135</v>
      </c>
      <c r="M81" s="78"/>
      <c r="N81" s="49">
        <f>+N82+N83</f>
        <v>28731249332.919998</v>
      </c>
      <c r="O81" s="96"/>
      <c r="P81" s="49">
        <f>+P82+P83</f>
        <v>26378638511.919998</v>
      </c>
      <c r="Q81" s="36"/>
      <c r="R81" s="34" t="e">
        <f>+#REF!-#REF!</f>
        <v>#REF!</v>
      </c>
      <c r="S81" s="21"/>
      <c r="T81" s="16"/>
      <c r="U81" s="27"/>
    </row>
    <row r="82" spans="1:21" s="20" customFormat="1" x14ac:dyDescent="0.25">
      <c r="A82" s="16"/>
      <c r="B82" s="15"/>
      <c r="C82" s="75"/>
      <c r="D82" s="76"/>
      <c r="E82" s="40"/>
      <c r="F82" s="33"/>
      <c r="G82" s="107"/>
      <c r="H82" s="108"/>
      <c r="I82" s="108"/>
      <c r="J82" s="84"/>
      <c r="K82" s="75">
        <v>2511</v>
      </c>
      <c r="L82" s="75" t="s">
        <v>1193</v>
      </c>
      <c r="M82" s="78" t="s">
        <v>1136</v>
      </c>
      <c r="N82" s="98">
        <v>28731249332.919998</v>
      </c>
      <c r="O82" s="75"/>
      <c r="P82" s="98">
        <v>26228488511.919998</v>
      </c>
      <c r="Q82" s="75"/>
      <c r="R82" s="85"/>
      <c r="S82" s="21"/>
      <c r="T82" s="16"/>
      <c r="U82" s="27"/>
    </row>
    <row r="83" spans="1:21" s="20" customFormat="1" x14ac:dyDescent="0.25">
      <c r="A83" s="16"/>
      <c r="B83" s="15"/>
      <c r="C83" s="75"/>
      <c r="D83" s="76"/>
      <c r="E83" s="83"/>
      <c r="F83" s="85"/>
      <c r="G83" s="83"/>
      <c r="H83" s="90"/>
      <c r="I83" s="29">
        <f>+E86-G86</f>
        <v>-1565431567.5800171</v>
      </c>
      <c r="J83" s="91"/>
      <c r="K83" s="75">
        <v>2512</v>
      </c>
      <c r="L83" s="75" t="s">
        <v>1194</v>
      </c>
      <c r="M83" s="78" t="s">
        <v>1136</v>
      </c>
      <c r="N83" s="98">
        <v>0</v>
      </c>
      <c r="O83" s="75"/>
      <c r="P83" s="98">
        <v>150150000</v>
      </c>
      <c r="Q83" s="36"/>
      <c r="R83" s="34"/>
      <c r="S83" s="32"/>
      <c r="T83" s="16"/>
      <c r="U83" s="27"/>
    </row>
    <row r="84" spans="1:21" s="20" customFormat="1" x14ac:dyDescent="0.25">
      <c r="A84" s="16"/>
      <c r="B84" s="15"/>
      <c r="C84" s="75"/>
      <c r="D84" s="78"/>
      <c r="E84" s="97"/>
      <c r="F84" s="88"/>
      <c r="G84" s="109"/>
      <c r="H84" s="49"/>
      <c r="I84" s="49"/>
      <c r="J84" s="36"/>
      <c r="K84" s="110"/>
      <c r="L84" s="110"/>
      <c r="M84" s="111"/>
      <c r="N84" s="110"/>
      <c r="O84" s="110"/>
      <c r="P84" s="110"/>
      <c r="Q84" s="112"/>
      <c r="R84" s="46"/>
      <c r="S84" s="32"/>
      <c r="T84" s="16"/>
      <c r="U84" s="27"/>
    </row>
    <row r="85" spans="1:21" s="20" customFormat="1" x14ac:dyDescent="0.25">
      <c r="A85" s="16"/>
      <c r="B85" s="15"/>
      <c r="C85" s="75"/>
      <c r="D85" s="78"/>
      <c r="E85" s="104"/>
      <c r="F85" s="88"/>
      <c r="G85" s="109"/>
      <c r="H85" s="49"/>
      <c r="I85" s="49"/>
      <c r="J85" s="36"/>
      <c r="K85" s="75"/>
      <c r="L85" s="75"/>
      <c r="M85" s="76"/>
      <c r="N85" s="75"/>
      <c r="O85" s="75"/>
      <c r="P85" s="75"/>
      <c r="Q85" s="92"/>
      <c r="R85" s="46"/>
      <c r="S85" s="32"/>
      <c r="T85" s="16"/>
      <c r="U85" s="27"/>
    </row>
    <row r="86" spans="1:21" s="20" customFormat="1" x14ac:dyDescent="0.25">
      <c r="A86" s="16"/>
      <c r="B86" s="15"/>
      <c r="C86" s="71" t="s">
        <v>1195</v>
      </c>
      <c r="D86" s="76"/>
      <c r="E86" s="28">
        <f>+E87+E105</f>
        <v>216416363279.08002</v>
      </c>
      <c r="F86" s="88"/>
      <c r="G86" s="89">
        <f>+G87+G105</f>
        <v>217981794846.66003</v>
      </c>
      <c r="H86" s="49"/>
      <c r="I86" s="49"/>
      <c r="J86" s="36"/>
      <c r="K86" s="75"/>
      <c r="L86" s="87" t="s">
        <v>1137</v>
      </c>
      <c r="M86" s="79"/>
      <c r="N86" s="31">
        <f>+N87+N91+N89</f>
        <v>17296874750.700001</v>
      </c>
      <c r="O86" s="88"/>
      <c r="P86" s="31">
        <f>+P87+P91+P89</f>
        <v>17544906592.310001</v>
      </c>
      <c r="Q86" s="92"/>
      <c r="R86" s="46"/>
      <c r="S86" s="32"/>
      <c r="T86" s="16"/>
      <c r="U86" s="27"/>
    </row>
    <row r="87" spans="1:21" s="20" customFormat="1" x14ac:dyDescent="0.25">
      <c r="A87" s="16"/>
      <c r="B87" s="5">
        <v>16</v>
      </c>
      <c r="C87" s="71" t="s">
        <v>1139</v>
      </c>
      <c r="D87" s="78"/>
      <c r="E87" s="102">
        <f>SUM(E88:E102)</f>
        <v>200049995151.39001</v>
      </c>
      <c r="F87" s="33"/>
      <c r="G87" s="94">
        <f>SUM(G88:G102)</f>
        <v>201291284106.39005</v>
      </c>
      <c r="H87" s="34"/>
      <c r="I87" s="34">
        <f>+E88-G88</f>
        <v>0</v>
      </c>
      <c r="J87" s="36"/>
      <c r="K87" s="95">
        <v>23</v>
      </c>
      <c r="L87" s="71" t="s">
        <v>1128</v>
      </c>
      <c r="M87" s="78"/>
      <c r="N87" s="49">
        <f>+N88</f>
        <v>7340455616.3299999</v>
      </c>
      <c r="O87" s="96"/>
      <c r="P87" s="49">
        <f>+P88</f>
        <v>7340455616.3299999</v>
      </c>
      <c r="Q87" s="50"/>
      <c r="R87" s="49">
        <f>+N91-P91</f>
        <v>-248031841.61000061</v>
      </c>
      <c r="S87" s="21"/>
      <c r="T87" s="16"/>
      <c r="U87" s="27"/>
    </row>
    <row r="88" spans="1:21" s="20" customFormat="1" ht="11.25" customHeight="1" x14ac:dyDescent="0.25">
      <c r="A88" s="16"/>
      <c r="B88" s="15">
        <v>1605</v>
      </c>
      <c r="C88" s="75" t="s">
        <v>1101</v>
      </c>
      <c r="D88" s="78" t="s">
        <v>1140</v>
      </c>
      <c r="E88" s="97">
        <v>25990211992</v>
      </c>
      <c r="F88" s="33"/>
      <c r="G88" s="98">
        <v>25990211992</v>
      </c>
      <c r="H88" s="34"/>
      <c r="I88" s="34">
        <f>+E89-G89</f>
        <v>-2520016206.3999996</v>
      </c>
      <c r="J88" s="36"/>
      <c r="K88" s="99">
        <v>2314</v>
      </c>
      <c r="L88" s="75" t="s">
        <v>1174</v>
      </c>
      <c r="M88" s="78" t="s">
        <v>1129</v>
      </c>
      <c r="N88" s="98">
        <v>7340455616.3299999</v>
      </c>
      <c r="O88" s="96"/>
      <c r="P88" s="98">
        <v>7340455616.3299999</v>
      </c>
      <c r="Q88" s="36"/>
      <c r="R88" s="35">
        <f>+N92-P92</f>
        <v>-248031841.61000061</v>
      </c>
      <c r="S88" s="21"/>
      <c r="T88" s="16"/>
      <c r="U88" s="27"/>
    </row>
    <row r="89" spans="1:21" s="20" customFormat="1" ht="11.25" customHeight="1" x14ac:dyDescent="0.25">
      <c r="A89" s="16"/>
      <c r="B89" s="15">
        <v>1635</v>
      </c>
      <c r="C89" s="75" t="s">
        <v>1196</v>
      </c>
      <c r="D89" s="78" t="s">
        <v>1140</v>
      </c>
      <c r="E89" s="97">
        <v>10684487770.5</v>
      </c>
      <c r="F89" s="33"/>
      <c r="G89" s="98">
        <v>13204503976.9</v>
      </c>
      <c r="H89" s="34"/>
      <c r="I89" s="36">
        <f>+E90-G90</f>
        <v>904796667.81999969</v>
      </c>
      <c r="J89" s="36"/>
      <c r="K89" s="95">
        <v>25</v>
      </c>
      <c r="L89" s="71" t="s">
        <v>1135</v>
      </c>
      <c r="M89" s="78"/>
      <c r="N89" s="49">
        <f>+N90</f>
        <v>3000640412.1300001</v>
      </c>
      <c r="O89" s="85"/>
      <c r="P89" s="49">
        <f>+P90</f>
        <v>3000640412.1300001</v>
      </c>
      <c r="Q89" s="36"/>
      <c r="R89" s="34">
        <f>+N95-P95</f>
        <v>0</v>
      </c>
      <c r="S89" s="21"/>
      <c r="T89" s="16"/>
      <c r="U89" s="27"/>
    </row>
    <row r="90" spans="1:21" s="20" customFormat="1" ht="12" customHeight="1" x14ac:dyDescent="0.25">
      <c r="A90" s="16"/>
      <c r="B90" s="15">
        <v>1637</v>
      </c>
      <c r="C90" s="75" t="s">
        <v>1197</v>
      </c>
      <c r="D90" s="78" t="s">
        <v>1140</v>
      </c>
      <c r="E90" s="97">
        <v>4580152639.1199999</v>
      </c>
      <c r="F90" s="33"/>
      <c r="G90" s="98">
        <v>3675355971.3000002</v>
      </c>
      <c r="H90" s="34"/>
      <c r="I90" s="34">
        <v>0</v>
      </c>
      <c r="J90" s="36"/>
      <c r="K90" s="99">
        <v>2512</v>
      </c>
      <c r="L90" s="75" t="s">
        <v>1194</v>
      </c>
      <c r="M90" s="78" t="s">
        <v>1136</v>
      </c>
      <c r="N90" s="98">
        <v>3000640412.1300001</v>
      </c>
      <c r="O90" s="96"/>
      <c r="P90" s="98">
        <v>3000640412.1300001</v>
      </c>
      <c r="Q90" s="36"/>
      <c r="R90" s="34"/>
      <c r="S90" s="21"/>
      <c r="T90" s="16"/>
      <c r="U90" s="27"/>
    </row>
    <row r="91" spans="1:21" s="20" customFormat="1" ht="12" customHeight="1" thickBot="1" x14ac:dyDescent="0.3">
      <c r="A91" s="16"/>
      <c r="B91" s="15">
        <v>1640</v>
      </c>
      <c r="C91" s="75" t="s">
        <v>272</v>
      </c>
      <c r="D91" s="78" t="s">
        <v>1140</v>
      </c>
      <c r="E91" s="97">
        <v>131931229691</v>
      </c>
      <c r="F91" s="33"/>
      <c r="G91" s="98">
        <v>131931229691</v>
      </c>
      <c r="H91" s="34"/>
      <c r="I91" s="34">
        <f t="shared" ref="I91:I100" si="1">+E92-G92</f>
        <v>0</v>
      </c>
      <c r="J91" s="36"/>
      <c r="K91" s="95">
        <v>27</v>
      </c>
      <c r="L91" s="71" t="s">
        <v>1142</v>
      </c>
      <c r="M91" s="78"/>
      <c r="N91" s="49">
        <f>SUM(N92:N95)</f>
        <v>6955778722.2399998</v>
      </c>
      <c r="O91" s="96"/>
      <c r="P91" s="49">
        <f>SUM(P92:P95)</f>
        <v>7203810563.8500004</v>
      </c>
      <c r="Q91" s="92"/>
      <c r="R91" s="45">
        <f>+N96-P96</f>
        <v>6123729415.8699951</v>
      </c>
      <c r="S91" s="21"/>
      <c r="T91" s="16"/>
      <c r="U91" s="27"/>
    </row>
    <row r="92" spans="1:21" s="20" customFormat="1" ht="11.25" customHeight="1" thickTop="1" x14ac:dyDescent="0.25">
      <c r="A92" s="16"/>
      <c r="B92" s="15">
        <v>1645</v>
      </c>
      <c r="C92" s="75" t="s">
        <v>1198</v>
      </c>
      <c r="D92" s="78" t="s">
        <v>1140</v>
      </c>
      <c r="E92" s="97">
        <v>1871948202.48</v>
      </c>
      <c r="F92" s="33"/>
      <c r="G92" s="98">
        <v>1871948202.48</v>
      </c>
      <c r="H92" s="34"/>
      <c r="I92" s="36">
        <f t="shared" si="1"/>
        <v>0</v>
      </c>
      <c r="J92" s="36"/>
      <c r="K92" s="99">
        <v>2701</v>
      </c>
      <c r="L92" s="75" t="s">
        <v>1199</v>
      </c>
      <c r="M92" s="78" t="s">
        <v>1143</v>
      </c>
      <c r="N92" s="98">
        <v>6955778722.2399998</v>
      </c>
      <c r="O92" s="96"/>
      <c r="P92" s="98">
        <v>7203810563.8500004</v>
      </c>
      <c r="Q92" s="36"/>
      <c r="R92" s="34"/>
      <c r="S92" s="21"/>
      <c r="T92" s="16"/>
      <c r="U92" s="27"/>
    </row>
    <row r="93" spans="1:21" s="20" customFormat="1" ht="11.25" customHeight="1" x14ac:dyDescent="0.25">
      <c r="A93" s="16"/>
      <c r="B93" s="15">
        <v>1650</v>
      </c>
      <c r="C93" s="75" t="s">
        <v>1200</v>
      </c>
      <c r="D93" s="78" t="s">
        <v>1140</v>
      </c>
      <c r="E93" s="97">
        <v>12851075.300000001</v>
      </c>
      <c r="F93" s="33"/>
      <c r="G93" s="98">
        <v>12851075.300000001</v>
      </c>
      <c r="H93" s="34"/>
      <c r="I93" s="36">
        <f t="shared" si="1"/>
        <v>1469413766.6000023</v>
      </c>
      <c r="J93" s="36"/>
      <c r="K93" s="75"/>
      <c r="L93" s="75"/>
      <c r="M93" s="75"/>
      <c r="N93" s="75"/>
      <c r="O93" s="75"/>
      <c r="P93" s="75"/>
      <c r="Q93" s="36"/>
      <c r="R93" s="34"/>
      <c r="S93" s="21"/>
      <c r="T93" s="16"/>
      <c r="U93" s="27"/>
    </row>
    <row r="94" spans="1:21" s="20" customFormat="1" ht="11.25" customHeight="1" x14ac:dyDescent="0.25">
      <c r="A94" s="16"/>
      <c r="B94" s="15">
        <v>1655</v>
      </c>
      <c r="C94" s="75" t="s">
        <v>1201</v>
      </c>
      <c r="D94" s="78" t="s">
        <v>1140</v>
      </c>
      <c r="E94" s="97">
        <v>21926564561.220001</v>
      </c>
      <c r="F94" s="33"/>
      <c r="G94" s="98">
        <v>20457150794.619999</v>
      </c>
      <c r="H94" s="34"/>
      <c r="I94" s="36">
        <f t="shared" si="1"/>
        <v>0</v>
      </c>
      <c r="J94" s="36"/>
      <c r="K94" s="75"/>
      <c r="L94" s="75"/>
      <c r="M94" s="75"/>
      <c r="N94" s="75"/>
      <c r="O94" s="75"/>
      <c r="P94" s="75"/>
      <c r="Q94" s="36"/>
      <c r="R94" s="34">
        <f>+N98-P98</f>
        <v>0</v>
      </c>
      <c r="S94" s="21"/>
      <c r="T94" s="16"/>
      <c r="U94" s="27"/>
    </row>
    <row r="95" spans="1:21" s="20" customFormat="1" ht="11.25" customHeight="1" x14ac:dyDescent="0.25">
      <c r="A95" s="16"/>
      <c r="B95" s="15">
        <v>1660</v>
      </c>
      <c r="C95" s="75" t="s">
        <v>1202</v>
      </c>
      <c r="D95" s="78" t="s">
        <v>1140</v>
      </c>
      <c r="E95" s="97">
        <v>29056158.609999999</v>
      </c>
      <c r="F95" s="33"/>
      <c r="G95" s="98">
        <v>29056158.609999999</v>
      </c>
      <c r="H95" s="34"/>
      <c r="I95" s="36">
        <f t="shared" si="1"/>
        <v>10937916.350000381</v>
      </c>
      <c r="J95" s="36"/>
      <c r="K95" s="99"/>
      <c r="L95" s="75"/>
      <c r="M95" s="78"/>
      <c r="N95" s="98"/>
      <c r="O95" s="96"/>
      <c r="P95" s="98"/>
      <c r="Q95" s="36"/>
      <c r="R95" s="34">
        <f>+N100-P100</f>
        <v>-7695046219.6200256</v>
      </c>
      <c r="S95" s="21"/>
      <c r="T95" s="16"/>
      <c r="U95" s="27"/>
    </row>
    <row r="96" spans="1:21" ht="11.25" customHeight="1" x14ac:dyDescent="0.25">
      <c r="B96" s="15">
        <v>1665</v>
      </c>
      <c r="C96" s="75" t="s">
        <v>1203</v>
      </c>
      <c r="D96" s="78" t="s">
        <v>1140</v>
      </c>
      <c r="E96" s="97">
        <v>5145785860.5500002</v>
      </c>
      <c r="F96" s="33"/>
      <c r="G96" s="98">
        <v>5134847944.1999998</v>
      </c>
      <c r="H96" s="34"/>
      <c r="I96" s="36">
        <f t="shared" si="1"/>
        <v>103448961.22999954</v>
      </c>
      <c r="J96" s="36"/>
      <c r="K96" s="95"/>
      <c r="L96" s="71" t="s">
        <v>1144</v>
      </c>
      <c r="M96" s="78"/>
      <c r="N96" s="49">
        <f>+N67+N86</f>
        <v>74720749019.539993</v>
      </c>
      <c r="O96" s="96"/>
      <c r="P96" s="49">
        <f>+P67+P86</f>
        <v>68597019603.669998</v>
      </c>
      <c r="Q96" s="36"/>
      <c r="R96" s="34">
        <f>+N101-P101</f>
        <v>0</v>
      </c>
      <c r="S96" s="21"/>
      <c r="U96" s="27"/>
    </row>
    <row r="97" spans="2:21" ht="11.25" customHeight="1" x14ac:dyDescent="0.25">
      <c r="B97" s="15">
        <v>1670</v>
      </c>
      <c r="C97" s="75" t="s">
        <v>1204</v>
      </c>
      <c r="D97" s="78" t="s">
        <v>1140</v>
      </c>
      <c r="E97" s="97">
        <v>14462221193.66</v>
      </c>
      <c r="F97" s="33"/>
      <c r="G97" s="98">
        <v>14358772232.43</v>
      </c>
      <c r="H97" s="34"/>
      <c r="I97" s="36">
        <f t="shared" si="1"/>
        <v>0</v>
      </c>
      <c r="J97" s="36"/>
      <c r="K97" s="75"/>
      <c r="L97" s="75"/>
      <c r="M97" s="76"/>
      <c r="N97" s="75"/>
      <c r="O97" s="75"/>
      <c r="P97" s="75"/>
      <c r="Q97" s="36"/>
      <c r="R97" s="34">
        <f>+N102-P102</f>
        <v>-16000000</v>
      </c>
      <c r="S97" s="21"/>
      <c r="U97" s="27"/>
    </row>
    <row r="98" spans="2:21" ht="11.25" customHeight="1" x14ac:dyDescent="0.25">
      <c r="B98" s="15">
        <v>1675</v>
      </c>
      <c r="C98" s="75" t="s">
        <v>1205</v>
      </c>
      <c r="D98" s="78" t="s">
        <v>1140</v>
      </c>
      <c r="E98" s="97">
        <v>1476950848.98</v>
      </c>
      <c r="F98" s="33"/>
      <c r="G98" s="98">
        <v>1476950848.98</v>
      </c>
      <c r="H98" s="34"/>
      <c r="I98" s="36">
        <f t="shared" si="1"/>
        <v>0</v>
      </c>
      <c r="J98" s="36"/>
      <c r="K98" s="95"/>
      <c r="L98" s="71" t="s">
        <v>1145</v>
      </c>
      <c r="M98" s="78"/>
      <c r="N98" s="49"/>
      <c r="O98" s="96"/>
      <c r="P98" s="49"/>
      <c r="Q98" s="36"/>
      <c r="R98" s="34">
        <f>+N103-P103</f>
        <v>-7679046219.6200314</v>
      </c>
      <c r="S98" s="21"/>
      <c r="U98" s="27"/>
    </row>
    <row r="99" spans="2:21" ht="21" customHeight="1" x14ac:dyDescent="0.25">
      <c r="B99" s="15">
        <v>1680</v>
      </c>
      <c r="C99" s="113" t="s">
        <v>196</v>
      </c>
      <c r="D99" s="78" t="s">
        <v>1140</v>
      </c>
      <c r="E99" s="97">
        <v>15535583.35</v>
      </c>
      <c r="F99" s="33"/>
      <c r="G99" s="98">
        <v>15535583.35</v>
      </c>
      <c r="H99" s="34"/>
      <c r="I99" s="36">
        <f t="shared" si="1"/>
        <v>0</v>
      </c>
      <c r="J99" s="36"/>
      <c r="K99" s="95"/>
      <c r="L99" s="71"/>
      <c r="M99" s="78"/>
      <c r="N99" s="49"/>
      <c r="O99" s="96"/>
      <c r="P99" s="49"/>
      <c r="Q99" s="36"/>
      <c r="R99" s="34" t="e">
        <f>+#REF!-#REF!</f>
        <v>#REF!</v>
      </c>
      <c r="S99" s="21"/>
      <c r="U99" s="27"/>
    </row>
    <row r="100" spans="2:21" ht="11.25" customHeight="1" x14ac:dyDescent="0.25">
      <c r="B100" s="15">
        <v>1681</v>
      </c>
      <c r="C100" s="75" t="s">
        <v>309</v>
      </c>
      <c r="D100" s="78" t="s">
        <v>1140</v>
      </c>
      <c r="E100" s="97">
        <v>76981559.640000001</v>
      </c>
      <c r="F100" s="33"/>
      <c r="G100" s="98">
        <v>76981559.640000001</v>
      </c>
      <c r="H100" s="34"/>
      <c r="I100" s="36">
        <f t="shared" si="1"/>
        <v>-1209870060.6000004</v>
      </c>
      <c r="J100" s="36"/>
      <c r="K100" s="95">
        <v>31</v>
      </c>
      <c r="L100" s="114" t="s">
        <v>1147</v>
      </c>
      <c r="M100" s="78"/>
      <c r="N100" s="49">
        <f>SUM(N101:N103)</f>
        <v>147986071592.30899</v>
      </c>
      <c r="O100" s="96"/>
      <c r="P100" s="49">
        <f>SUM(P101:P103)</f>
        <v>155681117811.92902</v>
      </c>
      <c r="Q100" s="36"/>
      <c r="R100" s="34"/>
      <c r="S100" s="21"/>
      <c r="U100" s="27"/>
    </row>
    <row r="101" spans="2:21" ht="19.5" customHeight="1" x14ac:dyDescent="0.25">
      <c r="B101" s="15">
        <v>1685</v>
      </c>
      <c r="C101" s="115" t="s">
        <v>1206</v>
      </c>
      <c r="D101" s="78" t="s">
        <v>1140</v>
      </c>
      <c r="E101" s="104">
        <v>-17539428773.5</v>
      </c>
      <c r="F101" s="33"/>
      <c r="G101" s="104">
        <v>-16329558712.9</v>
      </c>
      <c r="H101" s="34"/>
      <c r="I101" s="36"/>
      <c r="J101" s="36"/>
      <c r="K101" s="75">
        <v>3105</v>
      </c>
      <c r="L101" s="75" t="s">
        <v>1207</v>
      </c>
      <c r="M101" s="78" t="s">
        <v>1148</v>
      </c>
      <c r="N101" s="104">
        <v>-53788504787.151001</v>
      </c>
      <c r="O101" s="116"/>
      <c r="P101" s="104">
        <v>-53788504787.151001</v>
      </c>
      <c r="Q101" s="36"/>
      <c r="R101" s="34"/>
      <c r="S101" s="21"/>
      <c r="U101" s="27"/>
    </row>
    <row r="102" spans="2:21" ht="22.5" x14ac:dyDescent="0.25">
      <c r="B102" s="15">
        <v>1695</v>
      </c>
      <c r="C102" s="113" t="s">
        <v>1208</v>
      </c>
      <c r="D102" s="78" t="s">
        <v>1140</v>
      </c>
      <c r="E102" s="104">
        <v>-614553211.51999998</v>
      </c>
      <c r="F102" s="33"/>
      <c r="G102" s="104">
        <v>-614553211.51999998</v>
      </c>
      <c r="H102" s="49"/>
      <c r="I102" s="42">
        <f>+E105-G105</f>
        <v>-324142612.57999802</v>
      </c>
      <c r="J102" s="84"/>
      <c r="K102" s="75">
        <v>3109</v>
      </c>
      <c r="L102" s="75" t="s">
        <v>1209</v>
      </c>
      <c r="M102" s="78" t="s">
        <v>1148</v>
      </c>
      <c r="N102" s="104">
        <v>204704346773.39001</v>
      </c>
      <c r="O102" s="116"/>
      <c r="P102" s="104">
        <v>204720346773.39001</v>
      </c>
      <c r="Q102" s="75"/>
      <c r="R102" s="75"/>
      <c r="S102" s="21"/>
      <c r="U102" s="27"/>
    </row>
    <row r="103" spans="2:21" x14ac:dyDescent="0.25">
      <c r="B103" s="15"/>
      <c r="C103" s="75"/>
      <c r="D103" s="76"/>
      <c r="E103" s="83"/>
      <c r="F103" s="75"/>
      <c r="G103" s="105"/>
      <c r="H103" s="34"/>
      <c r="I103" s="35" t="e">
        <f>+#REF!-#REF!</f>
        <v>#REF!</v>
      </c>
      <c r="J103" s="91"/>
      <c r="K103" s="75">
        <v>3110</v>
      </c>
      <c r="L103" s="75" t="s">
        <v>1210</v>
      </c>
      <c r="M103" s="78" t="s">
        <v>1148</v>
      </c>
      <c r="N103" s="104">
        <f>+'Estado de Resultados'!K126</f>
        <v>-2929770393.9300294</v>
      </c>
      <c r="O103" s="116"/>
      <c r="P103" s="104">
        <v>4749275825.6900024</v>
      </c>
      <c r="Q103" s="75"/>
      <c r="R103" s="75"/>
      <c r="S103" s="21"/>
      <c r="U103" s="27"/>
    </row>
    <row r="104" spans="2:21" x14ac:dyDescent="0.25">
      <c r="B104" s="15"/>
      <c r="C104" s="75"/>
      <c r="D104" s="76"/>
      <c r="E104" s="83"/>
      <c r="F104" s="75"/>
      <c r="G104" s="105"/>
      <c r="H104" s="34"/>
      <c r="I104" s="35">
        <f>+E106-G106</f>
        <v>96224561.440000534</v>
      </c>
      <c r="J104" s="36"/>
      <c r="K104" s="75"/>
      <c r="L104" s="75"/>
      <c r="M104" s="75"/>
      <c r="N104" s="75"/>
      <c r="O104" s="75"/>
      <c r="P104" s="75"/>
      <c r="Q104" s="36"/>
      <c r="R104" s="36"/>
      <c r="S104" s="21"/>
      <c r="U104" s="27"/>
    </row>
    <row r="105" spans="2:21" ht="12" thickBot="1" x14ac:dyDescent="0.3">
      <c r="B105" s="5">
        <v>19</v>
      </c>
      <c r="C105" s="71" t="s">
        <v>754</v>
      </c>
      <c r="D105" s="78"/>
      <c r="E105" s="102">
        <f>SUM(E106:E107)</f>
        <v>16366368127.690001</v>
      </c>
      <c r="F105" s="33"/>
      <c r="G105" s="94">
        <f>SUM(G106:G107)</f>
        <v>16690510740.269999</v>
      </c>
      <c r="H105" s="34"/>
      <c r="I105" s="35">
        <f>+E107-G107</f>
        <v>-420367174.01999998</v>
      </c>
      <c r="J105" s="36"/>
      <c r="K105" s="75"/>
      <c r="L105" s="117" t="s">
        <v>1211</v>
      </c>
      <c r="M105" s="76"/>
      <c r="N105" s="44">
        <f>+N100</f>
        <v>147986071592.30899</v>
      </c>
      <c r="O105" s="116"/>
      <c r="P105" s="44">
        <f>+P100</f>
        <v>155681117811.92902</v>
      </c>
      <c r="Q105" s="36"/>
      <c r="R105" s="36"/>
      <c r="S105" s="21"/>
      <c r="U105" s="27"/>
    </row>
    <row r="106" spans="2:21" s="4" customFormat="1" ht="12" customHeight="1" thickTop="1" x14ac:dyDescent="0.25">
      <c r="B106" s="15">
        <v>1970</v>
      </c>
      <c r="C106" s="118" t="s">
        <v>1190</v>
      </c>
      <c r="D106" s="78" t="s">
        <v>1191</v>
      </c>
      <c r="E106" s="119">
        <v>17265863478.07</v>
      </c>
      <c r="F106" s="88"/>
      <c r="G106" s="109">
        <v>17169638916.629999</v>
      </c>
      <c r="H106" s="34"/>
      <c r="I106" s="34"/>
      <c r="J106" s="36"/>
      <c r="K106" s="75"/>
      <c r="L106" s="120"/>
      <c r="M106" s="120"/>
      <c r="N106" s="120"/>
      <c r="O106" s="120"/>
      <c r="P106" s="120"/>
      <c r="Q106" s="36"/>
      <c r="R106" s="36"/>
      <c r="S106" s="21"/>
      <c r="U106" s="27"/>
    </row>
    <row r="107" spans="2:21" s="4" customFormat="1" x14ac:dyDescent="0.25">
      <c r="B107" s="15">
        <v>1975</v>
      </c>
      <c r="C107" s="75" t="s">
        <v>1192</v>
      </c>
      <c r="D107" s="76"/>
      <c r="E107" s="104">
        <v>-899495350.38</v>
      </c>
      <c r="F107" s="33"/>
      <c r="G107" s="104">
        <v>-479128176.36000001</v>
      </c>
      <c r="H107" s="34"/>
      <c r="I107" s="34"/>
      <c r="J107" s="91"/>
      <c r="K107" s="75"/>
      <c r="L107" s="104"/>
      <c r="M107" s="76"/>
      <c r="N107" s="121"/>
      <c r="O107" s="122"/>
      <c r="P107" s="121"/>
      <c r="Q107" s="123"/>
      <c r="R107" s="123"/>
      <c r="S107" s="21"/>
      <c r="U107" s="27"/>
    </row>
    <row r="108" spans="2:21" s="4" customFormat="1" ht="12.75" thickBot="1" x14ac:dyDescent="0.25">
      <c r="B108" s="15"/>
      <c r="C108" s="75"/>
      <c r="D108" s="76"/>
      <c r="E108" s="40"/>
      <c r="F108" s="33"/>
      <c r="G108" s="107"/>
      <c r="H108" s="90"/>
      <c r="I108" s="44">
        <f>+E109-G109</f>
        <v>-1571316803.7500305</v>
      </c>
      <c r="J108" s="36"/>
      <c r="K108" s="75"/>
      <c r="L108" s="104"/>
      <c r="M108" s="76"/>
      <c r="N108" s="124"/>
      <c r="O108" s="116"/>
      <c r="P108" s="124"/>
      <c r="Q108" s="90"/>
      <c r="R108" s="44">
        <f>+N109-P109</f>
        <v>-1571316803.75</v>
      </c>
      <c r="S108" s="21"/>
      <c r="U108" s="27"/>
    </row>
    <row r="109" spans="2:21" s="4" customFormat="1" ht="12.75" thickTop="1" thickBot="1" x14ac:dyDescent="0.3">
      <c r="B109" s="15"/>
      <c r="C109" s="71" t="s">
        <v>1212</v>
      </c>
      <c r="D109" s="76"/>
      <c r="E109" s="43">
        <f>+E86+E67</f>
        <v>222706820611.85001</v>
      </c>
      <c r="F109" s="41"/>
      <c r="G109" s="125">
        <f>+G86+G67</f>
        <v>224278137415.60004</v>
      </c>
      <c r="H109" s="34"/>
      <c r="I109" s="34"/>
      <c r="J109" s="99"/>
      <c r="K109" s="79"/>
      <c r="L109" s="71" t="s">
        <v>1213</v>
      </c>
      <c r="M109" s="76"/>
      <c r="N109" s="44">
        <f>+N96+N105</f>
        <v>222706820611.849</v>
      </c>
      <c r="O109" s="41"/>
      <c r="P109" s="44">
        <f>+P96+P105</f>
        <v>224278137415.599</v>
      </c>
      <c r="Q109" s="123"/>
      <c r="R109" s="123"/>
      <c r="S109" s="21"/>
      <c r="U109" s="27"/>
    </row>
    <row r="110" spans="2:21" s="4" customFormat="1" ht="12" thickTop="1" x14ac:dyDescent="0.25">
      <c r="B110" s="15"/>
      <c r="C110" s="75"/>
      <c r="D110" s="76"/>
      <c r="E110" s="40"/>
      <c r="F110" s="33"/>
      <c r="G110" s="107"/>
      <c r="H110" s="34"/>
      <c r="I110" s="34"/>
      <c r="J110" s="99"/>
      <c r="K110" s="75"/>
      <c r="L110" s="120"/>
      <c r="M110" s="120"/>
      <c r="N110" s="120"/>
      <c r="O110" s="120"/>
      <c r="P110" s="120"/>
      <c r="Q110" s="123"/>
      <c r="R110" s="123"/>
      <c r="S110" s="21"/>
      <c r="U110" s="27"/>
    </row>
    <row r="111" spans="2:21" s="4" customFormat="1" x14ac:dyDescent="0.25">
      <c r="B111" s="15"/>
      <c r="C111" s="75"/>
      <c r="D111" s="76"/>
      <c r="E111" s="40"/>
      <c r="F111" s="33"/>
      <c r="G111" s="40"/>
      <c r="H111" s="49"/>
      <c r="I111" s="48">
        <f>+E112-G112</f>
        <v>0</v>
      </c>
      <c r="J111" s="50"/>
      <c r="K111" s="75"/>
      <c r="L111" s="75"/>
      <c r="M111" s="76"/>
      <c r="N111" s="123"/>
      <c r="O111" s="116"/>
      <c r="P111" s="123"/>
      <c r="Q111" s="50"/>
      <c r="R111" s="126">
        <f>+N112-P112</f>
        <v>0</v>
      </c>
      <c r="S111" s="21"/>
      <c r="U111" s="27"/>
    </row>
    <row r="112" spans="2:21" s="4" customFormat="1" ht="11.25" customHeight="1" x14ac:dyDescent="0.25">
      <c r="B112" s="15"/>
      <c r="C112" s="71" t="s">
        <v>1151</v>
      </c>
      <c r="D112" s="79"/>
      <c r="E112" s="47">
        <f>+E114+E116+E121</f>
        <v>0</v>
      </c>
      <c r="F112" s="41"/>
      <c r="G112" s="48">
        <f>+G114+G116+G121</f>
        <v>0</v>
      </c>
      <c r="H112" s="127"/>
      <c r="I112" s="127"/>
      <c r="J112" s="123"/>
      <c r="K112" s="75"/>
      <c r="L112" s="71" t="s">
        <v>1154</v>
      </c>
      <c r="M112" s="76"/>
      <c r="N112" s="128">
        <f>+N114+N117+N121</f>
        <v>0</v>
      </c>
      <c r="O112" s="129"/>
      <c r="P112" s="128">
        <f>+P114+P117+P121</f>
        <v>0</v>
      </c>
      <c r="Q112" s="123"/>
      <c r="R112" s="123"/>
      <c r="S112" s="51"/>
      <c r="U112" s="27"/>
    </row>
    <row r="113" spans="2:21" s="4" customFormat="1" x14ac:dyDescent="0.25">
      <c r="B113" s="15"/>
      <c r="C113" s="75"/>
      <c r="D113" s="76"/>
      <c r="E113" s="40"/>
      <c r="F113" s="86"/>
      <c r="G113" s="107"/>
      <c r="H113" s="34"/>
      <c r="I113" s="42">
        <f t="shared" ref="I113:I118" si="2">+E114-G114</f>
        <v>4884031.780000031</v>
      </c>
      <c r="J113" s="123"/>
      <c r="K113" s="120"/>
      <c r="L113" s="120"/>
      <c r="M113" s="120"/>
      <c r="N113" s="120"/>
      <c r="O113" s="120"/>
      <c r="P113" s="120"/>
      <c r="Q113" s="36"/>
      <c r="R113" s="42">
        <f>+N114-P114</f>
        <v>145183885062.30078</v>
      </c>
      <c r="S113" s="21"/>
      <c r="U113" s="27"/>
    </row>
    <row r="114" spans="2:21" s="4" customFormat="1" x14ac:dyDescent="0.25">
      <c r="B114" s="5">
        <v>81</v>
      </c>
      <c r="C114" s="71" t="s">
        <v>1214</v>
      </c>
      <c r="D114" s="78"/>
      <c r="E114" s="102">
        <f>SUM(E115)</f>
        <v>287631937.12</v>
      </c>
      <c r="F114" s="86"/>
      <c r="G114" s="94">
        <f>SUM(G115)</f>
        <v>282747905.33999997</v>
      </c>
      <c r="H114" s="34"/>
      <c r="I114" s="35">
        <f t="shared" si="2"/>
        <v>4884031.780000031</v>
      </c>
      <c r="J114" s="123"/>
      <c r="K114" s="71">
        <v>91</v>
      </c>
      <c r="L114" s="71" t="s">
        <v>1157</v>
      </c>
      <c r="M114" s="78"/>
      <c r="N114" s="49">
        <f>+N115</f>
        <v>11328460440743.4</v>
      </c>
      <c r="O114" s="86"/>
      <c r="P114" s="49">
        <f>+P115</f>
        <v>11183276555681.1</v>
      </c>
      <c r="Q114" s="36"/>
      <c r="R114" s="35">
        <f>+N115-P115</f>
        <v>145183885062.30078</v>
      </c>
      <c r="S114" s="21"/>
      <c r="U114" s="27"/>
    </row>
    <row r="115" spans="2:21" s="4" customFormat="1" ht="22.5" x14ac:dyDescent="0.25">
      <c r="B115" s="15">
        <v>8120</v>
      </c>
      <c r="C115" s="113" t="s">
        <v>1011</v>
      </c>
      <c r="D115" s="78" t="s">
        <v>1153</v>
      </c>
      <c r="E115" s="279">
        <v>287631937.12</v>
      </c>
      <c r="F115" s="85"/>
      <c r="G115" s="280">
        <v>282747905.33999997</v>
      </c>
      <c r="H115" s="34"/>
      <c r="I115" s="34">
        <f t="shared" si="2"/>
        <v>0</v>
      </c>
      <c r="J115" s="123"/>
      <c r="K115" s="99">
        <v>9120</v>
      </c>
      <c r="L115" s="113" t="s">
        <v>1011</v>
      </c>
      <c r="M115" s="78" t="s">
        <v>1153</v>
      </c>
      <c r="N115" s="98">
        <v>11328460440743.4</v>
      </c>
      <c r="O115" s="116"/>
      <c r="P115" s="98">
        <v>11183276555681.1</v>
      </c>
      <c r="Q115" s="50"/>
      <c r="R115" s="50">
        <f>+N117-P117</f>
        <v>0</v>
      </c>
      <c r="S115" s="21"/>
      <c r="U115" s="27"/>
    </row>
    <row r="116" spans="2:21" s="4" customFormat="1" x14ac:dyDescent="0.25">
      <c r="B116" s="5">
        <v>83</v>
      </c>
      <c r="C116" s="71" t="s">
        <v>1155</v>
      </c>
      <c r="D116" s="78"/>
      <c r="E116" s="93">
        <f>SUM(E117:E120)</f>
        <v>13398151630.4</v>
      </c>
      <c r="F116" s="85"/>
      <c r="G116" s="281">
        <f>SUM(G117:G120)</f>
        <v>13398151630.4</v>
      </c>
      <c r="H116" s="34"/>
      <c r="I116" s="34">
        <f t="shared" si="2"/>
        <v>0</v>
      </c>
      <c r="J116" s="123"/>
      <c r="K116" s="120"/>
      <c r="L116" s="120"/>
      <c r="M116" s="120"/>
      <c r="N116" s="120"/>
      <c r="O116" s="120"/>
      <c r="P116" s="120"/>
      <c r="Q116" s="36"/>
      <c r="R116" s="36">
        <f>+N118-P118</f>
        <v>0</v>
      </c>
      <c r="S116" s="21"/>
      <c r="U116" s="27"/>
    </row>
    <row r="117" spans="2:21" s="4" customFormat="1" x14ac:dyDescent="0.25">
      <c r="B117" s="15">
        <v>8315</v>
      </c>
      <c r="C117" s="75" t="s">
        <v>1018</v>
      </c>
      <c r="D117" s="78" t="s">
        <v>1156</v>
      </c>
      <c r="E117" s="279">
        <v>9088337426.8500004</v>
      </c>
      <c r="F117" s="85"/>
      <c r="G117" s="280">
        <v>9088337426.8500004</v>
      </c>
      <c r="H117" s="34"/>
      <c r="I117" s="34">
        <f t="shared" si="2"/>
        <v>0</v>
      </c>
      <c r="J117" s="123"/>
      <c r="K117" s="95">
        <v>93</v>
      </c>
      <c r="L117" s="71" t="s">
        <v>1159</v>
      </c>
      <c r="M117" s="78"/>
      <c r="N117" s="49">
        <f>+N118+N119</f>
        <v>567344987.55999994</v>
      </c>
      <c r="O117" s="88"/>
      <c r="P117" s="49">
        <f>+P118+P119</f>
        <v>567344987.55999994</v>
      </c>
      <c r="Q117" s="36"/>
      <c r="R117" s="36">
        <f>+N119-P119</f>
        <v>0</v>
      </c>
      <c r="S117" s="21"/>
      <c r="U117" s="27"/>
    </row>
    <row r="118" spans="2:21" s="4" customFormat="1" ht="22.5" x14ac:dyDescent="0.25">
      <c r="B118" s="15">
        <v>8347</v>
      </c>
      <c r="C118" s="75" t="s">
        <v>1021</v>
      </c>
      <c r="D118" s="78" t="s">
        <v>1156</v>
      </c>
      <c r="E118" s="279">
        <v>170701388.38999999</v>
      </c>
      <c r="F118" s="85"/>
      <c r="G118" s="280">
        <v>170701388.38999999</v>
      </c>
      <c r="H118" s="34"/>
      <c r="I118" s="34">
        <f t="shared" si="2"/>
        <v>0</v>
      </c>
      <c r="J118" s="123"/>
      <c r="K118" s="99">
        <v>9308</v>
      </c>
      <c r="L118" s="113" t="s">
        <v>1062</v>
      </c>
      <c r="M118" s="78" t="s">
        <v>1156</v>
      </c>
      <c r="N118" s="98">
        <v>28560000</v>
      </c>
      <c r="O118" s="116"/>
      <c r="P118" s="98">
        <v>28560000</v>
      </c>
      <c r="Q118" s="50"/>
      <c r="R118" s="42">
        <f t="shared" ref="R118:R120" si="3">+N121-P121</f>
        <v>-145183885062.30078</v>
      </c>
      <c r="S118" s="21"/>
      <c r="U118" s="27"/>
    </row>
    <row r="119" spans="2:21" s="4" customFormat="1" x14ac:dyDescent="0.25">
      <c r="B119" s="15">
        <v>8361</v>
      </c>
      <c r="C119" s="75" t="s">
        <v>1024</v>
      </c>
      <c r="D119" s="78" t="s">
        <v>1156</v>
      </c>
      <c r="E119" s="279">
        <v>4045371254.1599998</v>
      </c>
      <c r="F119" s="85"/>
      <c r="G119" s="280">
        <v>4045371254.1599998</v>
      </c>
      <c r="H119" s="34"/>
      <c r="I119" s="49">
        <f>+E121-G121</f>
        <v>-4884031.7800006866</v>
      </c>
      <c r="J119" s="123"/>
      <c r="K119" s="99">
        <v>9390</v>
      </c>
      <c r="L119" s="75" t="s">
        <v>1049</v>
      </c>
      <c r="M119" s="76"/>
      <c r="N119" s="98">
        <v>538784987.55999994</v>
      </c>
      <c r="O119" s="116"/>
      <c r="P119" s="98">
        <v>538784987.55999994</v>
      </c>
      <c r="Q119" s="36"/>
      <c r="R119" s="35">
        <f t="shared" si="3"/>
        <v>-145183885062.30078</v>
      </c>
      <c r="S119" s="21"/>
      <c r="U119" s="27"/>
    </row>
    <row r="120" spans="2:21" s="4" customFormat="1" x14ac:dyDescent="0.25">
      <c r="B120" s="15">
        <v>8390</v>
      </c>
      <c r="C120" s="120" t="s">
        <v>1004</v>
      </c>
      <c r="D120" s="120"/>
      <c r="E120" s="130">
        <v>93741561</v>
      </c>
      <c r="F120" s="120"/>
      <c r="G120" s="120">
        <v>93741561</v>
      </c>
      <c r="H120" s="34"/>
      <c r="I120" s="34">
        <f>+E122-G122</f>
        <v>-4884031.780000031</v>
      </c>
      <c r="J120" s="123"/>
      <c r="K120" s="120"/>
      <c r="L120" s="120"/>
      <c r="M120" s="120"/>
      <c r="N120" s="120"/>
      <c r="O120" s="120"/>
      <c r="P120" s="120"/>
      <c r="Q120" s="36"/>
      <c r="R120" s="36">
        <f t="shared" si="3"/>
        <v>0</v>
      </c>
      <c r="S120" s="21"/>
      <c r="U120" s="27"/>
    </row>
    <row r="121" spans="2:21" s="4" customFormat="1" x14ac:dyDescent="0.25">
      <c r="B121" s="5">
        <v>89</v>
      </c>
      <c r="C121" s="71" t="s">
        <v>1158</v>
      </c>
      <c r="D121" s="78"/>
      <c r="E121" s="117">
        <f>SUM(E122:E123)</f>
        <v>-13685783567.52</v>
      </c>
      <c r="F121" s="85"/>
      <c r="G121" s="117">
        <f>SUM(G122:G123)</f>
        <v>-13680899535.74</v>
      </c>
      <c r="H121" s="34"/>
      <c r="I121" s="34">
        <f>+E123-G123</f>
        <v>0</v>
      </c>
      <c r="J121" s="123"/>
      <c r="K121" s="95">
        <v>99</v>
      </c>
      <c r="L121" s="71" t="s">
        <v>1160</v>
      </c>
      <c r="M121" s="78"/>
      <c r="N121" s="42">
        <f>+N122+N123</f>
        <v>-11329027785730.961</v>
      </c>
      <c r="O121" s="46"/>
      <c r="P121" s="42">
        <f>+P122+P123</f>
        <v>-11183843900668.66</v>
      </c>
      <c r="Q121" s="75"/>
      <c r="R121" s="75"/>
      <c r="S121" s="21"/>
      <c r="U121" s="27"/>
    </row>
    <row r="122" spans="2:21" s="4" customFormat="1" x14ac:dyDescent="0.25">
      <c r="B122" s="15">
        <v>8905</v>
      </c>
      <c r="C122" s="75" t="s">
        <v>1215</v>
      </c>
      <c r="D122" s="78" t="s">
        <v>1156</v>
      </c>
      <c r="E122" s="104">
        <v>-287631937.12</v>
      </c>
      <c r="F122" s="104"/>
      <c r="G122" s="104">
        <v>-282747905.33999997</v>
      </c>
      <c r="H122" s="34"/>
      <c r="I122" s="34"/>
      <c r="J122" s="123"/>
      <c r="K122" s="99">
        <v>9905</v>
      </c>
      <c r="L122" s="75" t="s">
        <v>1216</v>
      </c>
      <c r="M122" s="78" t="s">
        <v>1156</v>
      </c>
      <c r="N122" s="104">
        <v>-11328460440743.4</v>
      </c>
      <c r="O122" s="116"/>
      <c r="P122" s="104">
        <v>-11183276555681.1</v>
      </c>
      <c r="Q122" s="75"/>
      <c r="R122" s="75"/>
      <c r="S122" s="21"/>
      <c r="U122" s="27"/>
    </row>
    <row r="123" spans="2:21" s="4" customFormat="1" x14ac:dyDescent="0.25">
      <c r="B123" s="15">
        <v>8915</v>
      </c>
      <c r="C123" s="75" t="s">
        <v>1217</v>
      </c>
      <c r="D123" s="78" t="s">
        <v>1156</v>
      </c>
      <c r="E123" s="104">
        <v>-13398151630.4</v>
      </c>
      <c r="F123" s="104"/>
      <c r="G123" s="104">
        <v>-13398151630.4</v>
      </c>
      <c r="H123" s="34"/>
      <c r="I123" s="34"/>
      <c r="J123" s="123"/>
      <c r="K123" s="99">
        <v>9915</v>
      </c>
      <c r="L123" s="75" t="s">
        <v>1218</v>
      </c>
      <c r="M123" s="78" t="s">
        <v>1156</v>
      </c>
      <c r="N123" s="104">
        <v>-567344987.55999994</v>
      </c>
      <c r="O123" s="116"/>
      <c r="P123" s="104">
        <v>-567344987.55999994</v>
      </c>
      <c r="Q123" s="75"/>
      <c r="R123" s="75"/>
      <c r="S123" s="21"/>
      <c r="U123" s="27"/>
    </row>
    <row r="124" spans="2:21" s="4" customFormat="1" ht="12" thickBot="1" x14ac:dyDescent="0.3">
      <c r="B124" s="15"/>
      <c r="C124" s="75"/>
      <c r="D124" s="76"/>
      <c r="E124" s="119"/>
      <c r="F124" s="75"/>
      <c r="G124" s="119"/>
      <c r="H124" s="99"/>
      <c r="I124" s="75"/>
      <c r="J124" s="75"/>
      <c r="K124" s="75"/>
      <c r="L124" s="75"/>
      <c r="M124" s="76"/>
      <c r="N124" s="131"/>
      <c r="O124" s="75"/>
      <c r="P124" s="131"/>
      <c r="Q124" s="75"/>
      <c r="R124" s="75"/>
      <c r="S124" s="51"/>
    </row>
    <row r="125" spans="2:21" s="4" customFormat="1" x14ac:dyDescent="0.25">
      <c r="B125" s="9"/>
      <c r="C125" s="10"/>
      <c r="D125" s="11"/>
      <c r="E125" s="132"/>
      <c r="F125" s="10"/>
      <c r="G125" s="133"/>
      <c r="H125" s="133"/>
      <c r="I125" s="10"/>
      <c r="J125" s="10"/>
      <c r="K125" s="10"/>
      <c r="L125" s="10"/>
      <c r="M125" s="11"/>
      <c r="N125" s="10"/>
      <c r="O125" s="10"/>
      <c r="P125" s="10"/>
      <c r="Q125" s="10"/>
      <c r="R125" s="10"/>
      <c r="S125" s="134"/>
    </row>
    <row r="126" spans="2:21" s="4" customFormat="1" x14ac:dyDescent="0.25">
      <c r="B126" s="60"/>
      <c r="C126" s="135"/>
      <c r="D126" s="136"/>
      <c r="E126" s="137"/>
      <c r="F126" s="135"/>
      <c r="G126" s="138"/>
      <c r="H126" s="138"/>
      <c r="I126" s="138"/>
      <c r="J126" s="138"/>
      <c r="K126" s="135"/>
      <c r="L126" s="135"/>
      <c r="M126" s="136"/>
      <c r="N126" s="139"/>
      <c r="O126" s="135"/>
      <c r="P126" s="135"/>
      <c r="Q126" s="135"/>
      <c r="R126" s="135"/>
      <c r="S126" s="61"/>
    </row>
    <row r="127" spans="2:21" s="4" customFormat="1" x14ac:dyDescent="0.25">
      <c r="B127" s="60"/>
      <c r="C127" s="135"/>
      <c r="D127" s="136"/>
      <c r="E127" s="137"/>
      <c r="F127" s="135"/>
      <c r="G127" s="138"/>
      <c r="H127" s="138"/>
      <c r="I127" s="138"/>
      <c r="J127" s="138"/>
      <c r="K127" s="135"/>
      <c r="L127" s="135"/>
      <c r="M127" s="136"/>
      <c r="N127" s="139"/>
      <c r="O127" s="135"/>
      <c r="P127" s="135"/>
      <c r="Q127" s="135"/>
      <c r="R127" s="135"/>
      <c r="S127" s="61"/>
    </row>
    <row r="128" spans="2:21" s="4" customFormat="1" ht="12.75" customHeight="1" x14ac:dyDescent="0.25">
      <c r="B128" s="60"/>
      <c r="C128" s="135"/>
      <c r="D128" s="136"/>
      <c r="E128" s="140"/>
      <c r="F128" s="135"/>
      <c r="G128" s="141"/>
      <c r="H128" s="141"/>
      <c r="I128" s="138"/>
      <c r="J128" s="138"/>
      <c r="K128" s="135"/>
      <c r="L128" s="135"/>
      <c r="M128" s="136"/>
      <c r="N128" s="142"/>
      <c r="O128" s="135"/>
      <c r="P128" s="135"/>
      <c r="Q128" s="135"/>
      <c r="R128" s="135"/>
      <c r="S128" s="143"/>
    </row>
    <row r="129" spans="2:19" s="4" customFormat="1" ht="12.75" customHeight="1" x14ac:dyDescent="0.25">
      <c r="B129" s="60"/>
      <c r="C129" s="135"/>
      <c r="D129" s="136"/>
      <c r="E129" s="140"/>
      <c r="F129" s="135"/>
      <c r="G129" s="136"/>
      <c r="H129" s="141"/>
      <c r="I129" s="138"/>
      <c r="J129" s="138"/>
      <c r="K129" s="135"/>
      <c r="L129" s="135"/>
      <c r="M129" s="136"/>
      <c r="N129" s="135"/>
      <c r="O129" s="135"/>
      <c r="P129" s="135"/>
      <c r="Q129" s="135"/>
      <c r="R129" s="135"/>
      <c r="S129" s="143"/>
    </row>
    <row r="130" spans="2:19" s="4" customFormat="1" ht="12" customHeight="1" x14ac:dyDescent="0.25">
      <c r="B130" s="60"/>
      <c r="C130" s="324"/>
      <c r="D130" s="324"/>
      <c r="E130" s="324"/>
      <c r="F130" s="324"/>
      <c r="G130" s="324"/>
      <c r="H130" s="141"/>
      <c r="I130" s="141"/>
      <c r="J130" s="141"/>
      <c r="K130" s="135"/>
      <c r="L130" s="325"/>
      <c r="M130" s="325"/>
      <c r="N130" s="325"/>
      <c r="O130" s="325"/>
      <c r="P130" s="325"/>
      <c r="Q130" s="135"/>
      <c r="R130" s="135"/>
      <c r="S130" s="61"/>
    </row>
    <row r="131" spans="2:19" ht="14.25" customHeight="1" x14ac:dyDescent="0.25">
      <c r="B131" s="60"/>
      <c r="C131" s="315" t="s">
        <v>1161</v>
      </c>
      <c r="D131" s="315"/>
      <c r="E131" s="315"/>
      <c r="F131" s="315"/>
      <c r="G131" s="315"/>
      <c r="H131" s="144"/>
      <c r="I131" s="144"/>
      <c r="J131" s="144"/>
      <c r="K131" s="144"/>
      <c r="L131" s="315" t="s">
        <v>1162</v>
      </c>
      <c r="M131" s="315"/>
      <c r="N131" s="315"/>
      <c r="O131" s="315"/>
      <c r="P131" s="315"/>
      <c r="Q131" s="145"/>
      <c r="R131" s="145"/>
      <c r="S131" s="61"/>
    </row>
    <row r="132" spans="2:19" ht="11.25" customHeight="1" x14ac:dyDescent="0.25">
      <c r="B132" s="60"/>
      <c r="C132" s="316" t="s">
        <v>1163</v>
      </c>
      <c r="D132" s="316"/>
      <c r="E132" s="316"/>
      <c r="F132" s="316"/>
      <c r="G132" s="316"/>
      <c r="H132" s="135"/>
      <c r="I132" s="135"/>
      <c r="J132" s="135"/>
      <c r="K132" s="135"/>
      <c r="L132" s="316" t="s">
        <v>1164</v>
      </c>
      <c r="M132" s="316"/>
      <c r="N132" s="316"/>
      <c r="O132" s="316"/>
      <c r="P132" s="316"/>
      <c r="Q132" s="136"/>
      <c r="R132" s="136"/>
      <c r="S132" s="61"/>
    </row>
    <row r="133" spans="2:19" s="4" customFormat="1" ht="11.25" customHeight="1" x14ac:dyDescent="0.25">
      <c r="B133" s="60"/>
      <c r="C133" s="327" t="s">
        <v>1165</v>
      </c>
      <c r="D133" s="327"/>
      <c r="E133" s="327"/>
      <c r="F133" s="135"/>
      <c r="G133" s="135"/>
      <c r="H133" s="135"/>
      <c r="I133" s="146"/>
      <c r="J133" s="146"/>
      <c r="K133" s="135"/>
      <c r="L133" s="328" t="s">
        <v>1166</v>
      </c>
      <c r="M133" s="328"/>
      <c r="N133" s="328"/>
      <c r="O133" s="328"/>
      <c r="P133" s="328"/>
      <c r="Q133" s="135"/>
      <c r="R133" s="135"/>
      <c r="S133" s="61"/>
    </row>
    <row r="134" spans="2:19" s="4" customFormat="1" ht="11.25" customHeight="1" x14ac:dyDescent="0.25">
      <c r="B134" s="60"/>
      <c r="C134" s="147"/>
      <c r="D134" s="147"/>
      <c r="E134" s="148"/>
      <c r="F134" s="135"/>
      <c r="G134" s="135"/>
      <c r="H134" s="135"/>
      <c r="I134" s="146"/>
      <c r="J134" s="146"/>
      <c r="K134" s="135"/>
      <c r="L134" s="135"/>
      <c r="M134" s="136"/>
      <c r="N134" s="135"/>
      <c r="O134" s="135"/>
      <c r="P134" s="135"/>
      <c r="Q134" s="135"/>
      <c r="R134" s="135"/>
      <c r="S134" s="61"/>
    </row>
    <row r="135" spans="2:19" s="4" customFormat="1" ht="11.25" customHeight="1" x14ac:dyDescent="0.25">
      <c r="B135" s="60"/>
      <c r="C135" s="147"/>
      <c r="D135" s="147"/>
      <c r="E135" s="148"/>
      <c r="F135" s="135"/>
      <c r="G135" s="135"/>
      <c r="H135" s="135"/>
      <c r="I135" s="146"/>
      <c r="J135" s="146"/>
      <c r="K135" s="135"/>
      <c r="L135" s="135"/>
      <c r="M135" s="136"/>
      <c r="N135" s="135"/>
      <c r="O135" s="135"/>
      <c r="P135" s="135"/>
      <c r="Q135" s="135"/>
      <c r="R135" s="135"/>
      <c r="S135" s="61"/>
    </row>
    <row r="136" spans="2:19" s="4" customFormat="1" ht="11.25" customHeight="1" x14ac:dyDescent="0.25">
      <c r="B136" s="60"/>
      <c r="C136" s="147"/>
      <c r="D136" s="147"/>
      <c r="E136" s="148"/>
      <c r="F136" s="135"/>
      <c r="G136" s="135"/>
      <c r="H136" s="135"/>
      <c r="I136" s="146"/>
      <c r="J136" s="146"/>
      <c r="K136" s="135"/>
      <c r="L136" s="135"/>
      <c r="M136" s="136"/>
      <c r="N136" s="135"/>
      <c r="O136" s="135"/>
      <c r="P136" s="135"/>
      <c r="Q136" s="135"/>
      <c r="R136" s="135"/>
      <c r="S136" s="61"/>
    </row>
    <row r="137" spans="2:19" s="4" customFormat="1" ht="11.25" customHeight="1" x14ac:dyDescent="0.25">
      <c r="B137" s="60"/>
      <c r="C137" s="147"/>
      <c r="D137" s="147"/>
      <c r="E137" s="148"/>
      <c r="F137" s="135"/>
      <c r="G137" s="135"/>
      <c r="H137" s="135"/>
      <c r="I137" s="146"/>
      <c r="J137" s="146"/>
      <c r="K137" s="135"/>
      <c r="L137" s="135"/>
      <c r="M137" s="136"/>
      <c r="N137" s="135"/>
      <c r="O137" s="135"/>
      <c r="P137" s="135"/>
      <c r="Q137" s="135"/>
      <c r="R137" s="135"/>
      <c r="S137" s="61"/>
    </row>
    <row r="138" spans="2:19" s="4" customFormat="1" ht="11.25" customHeight="1" x14ac:dyDescent="0.25">
      <c r="B138" s="60"/>
      <c r="C138" s="147"/>
      <c r="D138" s="147"/>
      <c r="E138" s="148"/>
      <c r="F138" s="135"/>
      <c r="G138" s="315" t="s">
        <v>1167</v>
      </c>
      <c r="H138" s="315"/>
      <c r="I138" s="315"/>
      <c r="J138" s="315"/>
      <c r="K138" s="315"/>
      <c r="L138" s="315"/>
      <c r="M138" s="136"/>
      <c r="N138" s="135"/>
      <c r="O138" s="135"/>
      <c r="P138" s="135"/>
      <c r="Q138" s="135"/>
      <c r="R138" s="135"/>
      <c r="S138" s="61"/>
    </row>
    <row r="139" spans="2:19" s="4" customFormat="1" ht="11.25" customHeight="1" x14ac:dyDescent="0.25">
      <c r="B139" s="60"/>
      <c r="C139" s="147"/>
      <c r="D139" s="147"/>
      <c r="E139" s="149"/>
      <c r="F139" s="150"/>
      <c r="G139" s="316" t="s">
        <v>1168</v>
      </c>
      <c r="H139" s="316"/>
      <c r="I139" s="316"/>
      <c r="J139" s="316"/>
      <c r="K139" s="316"/>
      <c r="L139" s="316"/>
      <c r="M139" s="136"/>
      <c r="N139" s="135"/>
      <c r="O139" s="135"/>
      <c r="P139" s="135"/>
      <c r="Q139" s="135"/>
      <c r="R139" s="135"/>
      <c r="S139" s="61"/>
    </row>
    <row r="140" spans="2:19" s="151" customFormat="1" ht="9.75" customHeight="1" x14ac:dyDescent="0.25">
      <c r="B140" s="60"/>
      <c r="C140" s="147"/>
      <c r="D140" s="147"/>
      <c r="E140" s="149"/>
      <c r="F140" s="150"/>
      <c r="G140" s="150"/>
      <c r="H140" s="150"/>
      <c r="I140" s="150"/>
      <c r="J140" s="146"/>
      <c r="K140" s="135"/>
      <c r="L140" s="135"/>
      <c r="M140" s="136"/>
      <c r="N140" s="135"/>
      <c r="O140" s="135"/>
      <c r="P140" s="135"/>
      <c r="Q140" s="135"/>
      <c r="R140" s="135"/>
      <c r="S140" s="61"/>
    </row>
    <row r="141" spans="2:19" ht="9.75" customHeight="1" x14ac:dyDescent="0.25">
      <c r="B141" s="62"/>
      <c r="C141" s="152"/>
      <c r="D141" s="152"/>
      <c r="E141" s="153"/>
      <c r="F141" s="154"/>
      <c r="G141" s="326"/>
      <c r="H141" s="326"/>
      <c r="I141" s="326"/>
      <c r="J141" s="326"/>
      <c r="K141" s="326"/>
      <c r="L141" s="326"/>
      <c r="M141" s="152"/>
      <c r="N141" s="326"/>
      <c r="O141" s="326"/>
      <c r="P141" s="326"/>
      <c r="Q141" s="326"/>
      <c r="R141" s="155"/>
      <c r="S141" s="156"/>
    </row>
    <row r="142" spans="2:19" ht="12.75" thickBot="1" x14ac:dyDescent="0.3">
      <c r="B142" s="318"/>
      <c r="C142" s="319"/>
      <c r="D142" s="319"/>
      <c r="E142" s="319"/>
      <c r="F142" s="319"/>
      <c r="G142" s="319"/>
      <c r="H142" s="157"/>
      <c r="I142" s="157"/>
      <c r="J142" s="157"/>
      <c r="K142" s="319"/>
      <c r="L142" s="319"/>
      <c r="M142" s="319"/>
      <c r="N142" s="319"/>
      <c r="O142" s="319"/>
      <c r="P142" s="319"/>
      <c r="Q142" s="157"/>
      <c r="R142" s="157"/>
      <c r="S142" s="158"/>
    </row>
    <row r="143" spans="2:19" s="4" customFormat="1" ht="12" thickBot="1" x14ac:dyDescent="0.3">
      <c r="B143" s="7"/>
      <c r="C143" s="8"/>
      <c r="D143" s="159"/>
      <c r="E143" s="160"/>
      <c r="F143" s="161"/>
      <c r="G143" s="161"/>
      <c r="H143" s="161"/>
      <c r="I143" s="161"/>
      <c r="J143" s="159"/>
      <c r="K143" s="8"/>
      <c r="L143" s="8"/>
      <c r="M143" s="159"/>
      <c r="N143" s="162"/>
      <c r="O143" s="162"/>
      <c r="P143" s="162"/>
      <c r="Q143" s="162"/>
      <c r="R143" s="162"/>
      <c r="S143" s="74"/>
    </row>
    <row r="145" spans="5:16" x14ac:dyDescent="0.25">
      <c r="E145" s="18"/>
      <c r="G145" s="19"/>
      <c r="H145" s="19"/>
      <c r="I145" s="19"/>
      <c r="J145" s="19"/>
      <c r="N145" s="27"/>
      <c r="P145" s="27"/>
    </row>
  </sheetData>
  <mergeCells count="34">
    <mergeCell ref="G141:L141"/>
    <mergeCell ref="N141:Q141"/>
    <mergeCell ref="B142:G142"/>
    <mergeCell ref="K142:P142"/>
    <mergeCell ref="C132:G132"/>
    <mergeCell ref="L132:P132"/>
    <mergeCell ref="C133:E133"/>
    <mergeCell ref="L133:P133"/>
    <mergeCell ref="G138:L138"/>
    <mergeCell ref="G139:L139"/>
    <mergeCell ref="I63:I64"/>
    <mergeCell ref="R63:R65"/>
    <mergeCell ref="C130:G130"/>
    <mergeCell ref="L130:P130"/>
    <mergeCell ref="C131:G131"/>
    <mergeCell ref="L131:P131"/>
    <mergeCell ref="E61:S61"/>
    <mergeCell ref="C45:G45"/>
    <mergeCell ref="L45:P45"/>
    <mergeCell ref="C46:E46"/>
    <mergeCell ref="L46:P46"/>
    <mergeCell ref="G50:L50"/>
    <mergeCell ref="G51:L51"/>
    <mergeCell ref="B52:G52"/>
    <mergeCell ref="K52:P52"/>
    <mergeCell ref="E58:S58"/>
    <mergeCell ref="E59:S59"/>
    <mergeCell ref="E60:S60"/>
    <mergeCell ref="E2:S2"/>
    <mergeCell ref="E3:S3"/>
    <mergeCell ref="E4:S4"/>
    <mergeCell ref="E5:S5"/>
    <mergeCell ref="C44:G44"/>
    <mergeCell ref="L44:P44"/>
  </mergeCells>
  <printOptions horizontalCentered="1" verticalCentered="1"/>
  <pageMargins left="0.23622047244094491" right="0.23622047244094491" top="0.55118110236220474" bottom="1.3385826771653544" header="0.31496062992125984" footer="0.31496062992125984"/>
  <pageSetup scale="6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P142"/>
  <sheetViews>
    <sheetView showGridLines="0" tabSelected="1" zoomScaleNormal="100" workbookViewId="0">
      <selection activeCell="U42" sqref="U42"/>
    </sheetView>
  </sheetViews>
  <sheetFormatPr baseColWidth="10" defaultColWidth="5.7109375" defaultRowHeight="11.25" x14ac:dyDescent="0.25"/>
  <cols>
    <col min="1" max="1" width="1.42578125" style="163" customWidth="1"/>
    <col min="2" max="2" width="4.42578125" style="163" bestFit="1" customWidth="1"/>
    <col min="3" max="3" width="6.42578125" style="163" customWidth="1"/>
    <col min="4" max="4" width="6.28515625" style="163" customWidth="1"/>
    <col min="5" max="5" width="8.28515625" style="163" customWidth="1"/>
    <col min="6" max="6" width="15.85546875" style="163" customWidth="1"/>
    <col min="7" max="7" width="7.7109375" style="163" customWidth="1"/>
    <col min="8" max="8" width="1.5703125" style="163" customWidth="1"/>
    <col min="9" max="9" width="6.140625" style="164" hidden="1" customWidth="1"/>
    <col min="10" max="10" width="1.140625" style="163" customWidth="1"/>
    <col min="11" max="11" width="25.140625" style="165" customWidth="1"/>
    <col min="12" max="12" width="8.42578125" style="165" customWidth="1"/>
    <col min="13" max="13" width="21.7109375" style="165" customWidth="1"/>
    <col min="14" max="14" width="6.7109375" style="163" customWidth="1"/>
    <col min="15" max="15" width="19.42578125" style="163" hidden="1" customWidth="1"/>
    <col min="16" max="16" width="0.42578125" style="163" customWidth="1"/>
    <col min="17" max="17" width="2" style="163" customWidth="1"/>
    <col min="18" max="16384" width="5.7109375" style="163"/>
  </cols>
  <sheetData>
    <row r="1" spans="2:16" ht="12" thickBot="1" x14ac:dyDescent="0.3"/>
    <row r="2" spans="2:16" ht="12.75" customHeight="1" x14ac:dyDescent="0.25">
      <c r="B2" s="166"/>
      <c r="C2" s="167"/>
      <c r="D2" s="167"/>
      <c r="E2" s="167"/>
      <c r="F2" s="167"/>
      <c r="G2" s="334" t="s">
        <v>5</v>
      </c>
      <c r="H2" s="335"/>
      <c r="I2" s="335"/>
      <c r="J2" s="335"/>
      <c r="K2" s="335"/>
      <c r="L2" s="335"/>
      <c r="M2" s="335"/>
      <c r="N2" s="335"/>
      <c r="O2" s="335"/>
      <c r="P2" s="336"/>
    </row>
    <row r="3" spans="2:16" ht="18" customHeight="1" x14ac:dyDescent="0.25">
      <c r="B3" s="168"/>
      <c r="C3" s="169"/>
      <c r="D3" s="169"/>
      <c r="E3" s="169"/>
      <c r="F3" s="169"/>
      <c r="G3" s="337" t="s">
        <v>1219</v>
      </c>
      <c r="H3" s="338"/>
      <c r="I3" s="338"/>
      <c r="J3" s="338"/>
      <c r="K3" s="338"/>
      <c r="L3" s="338"/>
      <c r="M3" s="338"/>
      <c r="N3" s="338" t="s">
        <v>1169</v>
      </c>
      <c r="O3" s="338"/>
      <c r="P3" s="339"/>
    </row>
    <row r="4" spans="2:16" ht="13.5" customHeight="1" x14ac:dyDescent="0.25">
      <c r="B4" s="170"/>
      <c r="C4" s="169"/>
      <c r="D4" s="169"/>
      <c r="E4" s="169"/>
      <c r="F4" s="169"/>
      <c r="G4" s="306" t="s">
        <v>1281</v>
      </c>
      <c r="H4" s="307"/>
      <c r="I4" s="307"/>
      <c r="J4" s="307"/>
      <c r="K4" s="307"/>
      <c r="L4" s="307"/>
      <c r="M4" s="307"/>
      <c r="N4" s="307"/>
      <c r="O4" s="79"/>
      <c r="P4" s="82"/>
    </row>
    <row r="5" spans="2:16" ht="15.75" customHeight="1" thickBot="1" x14ac:dyDescent="0.3">
      <c r="B5" s="171"/>
      <c r="C5" s="172"/>
      <c r="D5" s="172"/>
      <c r="E5" s="172"/>
      <c r="F5" s="172"/>
      <c r="G5" s="340" t="str">
        <f>+G66</f>
        <v>(Cifras expresadas en  pesos)</v>
      </c>
      <c r="H5" s="341"/>
      <c r="I5" s="341"/>
      <c r="J5" s="341"/>
      <c r="K5" s="341"/>
      <c r="L5" s="341"/>
      <c r="M5" s="341"/>
      <c r="N5" s="341" t="s">
        <v>1171</v>
      </c>
      <c r="O5" s="341"/>
      <c r="P5" s="342"/>
    </row>
    <row r="6" spans="2:16" x14ac:dyDescent="0.25">
      <c r="B6" s="166"/>
      <c r="C6" s="167"/>
      <c r="D6" s="167"/>
      <c r="E6" s="167"/>
      <c r="F6" s="167"/>
      <c r="G6" s="167"/>
      <c r="H6" s="167"/>
      <c r="I6" s="260"/>
      <c r="J6" s="208"/>
      <c r="K6" s="261"/>
      <c r="L6" s="261"/>
      <c r="M6" s="261"/>
      <c r="N6" s="208"/>
      <c r="O6" s="262"/>
      <c r="P6" s="176"/>
    </row>
    <row r="7" spans="2:16" x14ac:dyDescent="0.25">
      <c r="B7" s="177"/>
      <c r="C7" s="178"/>
      <c r="D7" s="178"/>
      <c r="E7" s="178"/>
      <c r="F7" s="178"/>
      <c r="G7" s="178"/>
      <c r="H7" s="178"/>
      <c r="I7" s="179" t="s">
        <v>1118</v>
      </c>
      <c r="J7" s="180"/>
      <c r="K7" s="181" t="s">
        <v>1220</v>
      </c>
      <c r="L7" s="181"/>
      <c r="M7" s="181" t="s">
        <v>1220</v>
      </c>
      <c r="N7" s="182"/>
      <c r="O7" s="243" t="s">
        <v>1221</v>
      </c>
      <c r="P7" s="176"/>
    </row>
    <row r="8" spans="2:16" x14ac:dyDescent="0.25">
      <c r="B8" s="183"/>
      <c r="C8" s="182"/>
      <c r="D8" s="182"/>
      <c r="E8" s="182"/>
      <c r="F8" s="182"/>
      <c r="G8" s="182"/>
      <c r="H8" s="182"/>
      <c r="I8" s="179"/>
      <c r="J8" s="180"/>
      <c r="K8" s="79">
        <v>2024</v>
      </c>
      <c r="L8" s="181"/>
      <c r="M8" s="79">
        <v>2023</v>
      </c>
      <c r="N8" s="182"/>
      <c r="O8" s="243" t="s">
        <v>1222</v>
      </c>
      <c r="P8" s="176"/>
    </row>
    <row r="9" spans="2:16" x14ac:dyDescent="0.25">
      <c r="B9" s="177"/>
      <c r="C9" s="174"/>
      <c r="D9" s="174"/>
      <c r="E9" s="174"/>
      <c r="F9" s="174"/>
      <c r="G9" s="174"/>
      <c r="H9" s="174"/>
      <c r="I9" s="184"/>
      <c r="J9" s="180"/>
      <c r="K9" s="185"/>
      <c r="L9" s="186"/>
      <c r="M9" s="185"/>
      <c r="N9" s="180"/>
      <c r="O9" s="263"/>
      <c r="P9" s="176"/>
    </row>
    <row r="10" spans="2:16" x14ac:dyDescent="0.25">
      <c r="B10" s="183" t="s">
        <v>1121</v>
      </c>
      <c r="C10" s="173" t="s">
        <v>1223</v>
      </c>
      <c r="D10" s="174"/>
      <c r="E10" s="174"/>
      <c r="F10" s="174"/>
      <c r="G10" s="174"/>
      <c r="H10" s="174"/>
      <c r="I10" s="184"/>
      <c r="J10" s="180"/>
      <c r="K10" s="187">
        <f>SUM(K11:K13)</f>
        <v>201471527921.66</v>
      </c>
      <c r="L10" s="188"/>
      <c r="M10" s="187">
        <f>SUM(M11:M13)</f>
        <v>161150845685.67999</v>
      </c>
      <c r="N10" s="189"/>
      <c r="O10" s="264">
        <f>+K10-M10</f>
        <v>40320682235.980011</v>
      </c>
      <c r="P10" s="176"/>
    </row>
    <row r="11" spans="2:16" x14ac:dyDescent="0.25">
      <c r="B11" s="183">
        <v>41</v>
      </c>
      <c r="C11" s="174" t="s">
        <v>1224</v>
      </c>
      <c r="D11" s="174"/>
      <c r="E11" s="174"/>
      <c r="F11" s="174"/>
      <c r="G11" s="174"/>
      <c r="H11" s="174"/>
      <c r="I11" s="78" t="s">
        <v>1225</v>
      </c>
      <c r="J11" s="180"/>
      <c r="K11" s="190">
        <f>+K72</f>
        <v>3620136</v>
      </c>
      <c r="L11" s="191"/>
      <c r="M11" s="190">
        <f>+M72</f>
        <v>25264032</v>
      </c>
      <c r="N11" s="192"/>
      <c r="O11" s="265">
        <f>+K11-M11</f>
        <v>-21643896</v>
      </c>
      <c r="P11" s="176"/>
    </row>
    <row r="12" spans="2:16" x14ac:dyDescent="0.25">
      <c r="B12" s="183">
        <v>44</v>
      </c>
      <c r="C12" s="174" t="s">
        <v>1226</v>
      </c>
      <c r="D12" s="174"/>
      <c r="E12" s="174"/>
      <c r="F12" s="174"/>
      <c r="G12" s="174"/>
      <c r="H12" s="174"/>
      <c r="I12" s="78" t="s">
        <v>1225</v>
      </c>
      <c r="J12" s="180"/>
      <c r="K12" s="190">
        <f>+K75</f>
        <v>149050</v>
      </c>
      <c r="L12" s="191"/>
      <c r="M12" s="190">
        <f>+M75</f>
        <v>126949300</v>
      </c>
      <c r="N12" s="192"/>
      <c r="O12" s="266">
        <f>+K12-M12</f>
        <v>-126800250</v>
      </c>
      <c r="P12" s="176"/>
    </row>
    <row r="13" spans="2:16" x14ac:dyDescent="0.25">
      <c r="B13" s="183">
        <v>47</v>
      </c>
      <c r="C13" s="174" t="s">
        <v>1227</v>
      </c>
      <c r="D13" s="174"/>
      <c r="E13" s="174"/>
      <c r="F13" s="174"/>
      <c r="G13" s="174"/>
      <c r="H13" s="174"/>
      <c r="I13" s="184"/>
      <c r="J13" s="180"/>
      <c r="K13" s="190">
        <f>+K78</f>
        <v>201467758735.66</v>
      </c>
      <c r="L13" s="191"/>
      <c r="M13" s="190">
        <f>+M78</f>
        <v>160998632353.67999</v>
      </c>
      <c r="N13" s="192"/>
      <c r="O13" s="267">
        <f>+K13-M13</f>
        <v>40469126381.980011</v>
      </c>
      <c r="P13" s="176"/>
    </row>
    <row r="14" spans="2:16" x14ac:dyDescent="0.25">
      <c r="B14" s="183"/>
      <c r="C14" s="174"/>
      <c r="D14" s="174"/>
      <c r="E14" s="174"/>
      <c r="F14" s="174"/>
      <c r="G14" s="174"/>
      <c r="H14" s="174"/>
      <c r="I14" s="184"/>
      <c r="J14" s="180"/>
      <c r="K14" s="191"/>
      <c r="L14" s="191"/>
      <c r="M14" s="191"/>
      <c r="N14" s="192"/>
      <c r="O14" s="268"/>
      <c r="P14" s="176"/>
    </row>
    <row r="15" spans="2:16" x14ac:dyDescent="0.25">
      <c r="B15" s="183"/>
      <c r="C15" s="174"/>
      <c r="D15" s="174"/>
      <c r="E15" s="174"/>
      <c r="F15" s="174"/>
      <c r="G15" s="174"/>
      <c r="H15" s="174"/>
      <c r="I15" s="184"/>
      <c r="J15" s="180"/>
      <c r="K15" s="191"/>
      <c r="L15" s="191"/>
      <c r="M15" s="191"/>
      <c r="N15" s="192"/>
      <c r="O15" s="269"/>
      <c r="P15" s="176"/>
    </row>
    <row r="16" spans="2:16" x14ac:dyDescent="0.25">
      <c r="B16" s="183"/>
      <c r="C16" s="173" t="s">
        <v>1228</v>
      </c>
      <c r="D16" s="174"/>
      <c r="E16" s="174"/>
      <c r="F16" s="174"/>
      <c r="G16" s="174"/>
      <c r="H16" s="174"/>
      <c r="I16" s="184"/>
      <c r="J16" s="180"/>
      <c r="K16" s="187">
        <f>SUM(K17:K20)</f>
        <v>204541498462.69003</v>
      </c>
      <c r="L16" s="188"/>
      <c r="M16" s="187">
        <f>SUM(M17:M20)</f>
        <v>160388925389.64001</v>
      </c>
      <c r="N16" s="189"/>
      <c r="O16" s="264">
        <f>+K16-M16</f>
        <v>44152573073.050018</v>
      </c>
      <c r="P16" s="176"/>
    </row>
    <row r="17" spans="2:16" x14ac:dyDescent="0.25">
      <c r="B17" s="183">
        <v>51</v>
      </c>
      <c r="C17" s="174" t="s">
        <v>1229</v>
      </c>
      <c r="D17" s="174"/>
      <c r="E17" s="174"/>
      <c r="F17" s="174"/>
      <c r="G17" s="174"/>
      <c r="H17" s="174"/>
      <c r="I17" s="78" t="s">
        <v>1230</v>
      </c>
      <c r="J17" s="180"/>
      <c r="K17" s="190">
        <f>+K83</f>
        <v>200172984992.66003</v>
      </c>
      <c r="L17" s="191"/>
      <c r="M17" s="190">
        <f>+M83</f>
        <v>158618703559.10001</v>
      </c>
      <c r="N17" s="192"/>
      <c r="O17" s="266">
        <f>+K17-M17</f>
        <v>41554281433.560028</v>
      </c>
      <c r="P17" s="176"/>
    </row>
    <row r="18" spans="2:16" s="196" customFormat="1" x14ac:dyDescent="0.25">
      <c r="B18" s="183">
        <v>53</v>
      </c>
      <c r="C18" s="174" t="s">
        <v>1231</v>
      </c>
      <c r="D18" s="174"/>
      <c r="E18" s="174"/>
      <c r="F18" s="174"/>
      <c r="G18" s="174"/>
      <c r="H18" s="174"/>
      <c r="I18" s="78" t="s">
        <v>1230</v>
      </c>
      <c r="J18" s="180"/>
      <c r="K18" s="190">
        <f>+K93</f>
        <v>4134050101.4300003</v>
      </c>
      <c r="L18" s="191"/>
      <c r="M18" s="190">
        <f>+M93</f>
        <v>1564349460.3199999</v>
      </c>
      <c r="N18" s="192"/>
      <c r="O18" s="265">
        <f>+K18-M18</f>
        <v>2569700641.1100006</v>
      </c>
      <c r="P18" s="195"/>
    </row>
    <row r="19" spans="2:16" s="196" customFormat="1" ht="11.25" customHeight="1" x14ac:dyDescent="0.25">
      <c r="B19" s="183">
        <v>54</v>
      </c>
      <c r="C19" s="174" t="s">
        <v>1226</v>
      </c>
      <c r="D19" s="174"/>
      <c r="E19" s="174"/>
      <c r="F19" s="174"/>
      <c r="G19" s="174"/>
      <c r="H19" s="174"/>
      <c r="I19" s="184"/>
      <c r="J19" s="180"/>
      <c r="K19" s="190">
        <v>0</v>
      </c>
      <c r="L19" s="191"/>
      <c r="M19" s="190">
        <v>0</v>
      </c>
      <c r="N19" s="192"/>
      <c r="O19" s="265"/>
      <c r="P19" s="195"/>
    </row>
    <row r="20" spans="2:16" s="196" customFormat="1" x14ac:dyDescent="0.25">
      <c r="B20" s="183">
        <v>57</v>
      </c>
      <c r="C20" s="174" t="s">
        <v>1227</v>
      </c>
      <c r="D20" s="174"/>
      <c r="E20" s="174"/>
      <c r="F20" s="174"/>
      <c r="G20" s="174"/>
      <c r="H20" s="174"/>
      <c r="I20" s="78" t="s">
        <v>1230</v>
      </c>
      <c r="J20" s="180"/>
      <c r="K20" s="190">
        <f>+K103</f>
        <v>234463368.59999999</v>
      </c>
      <c r="L20" s="191"/>
      <c r="M20" s="190">
        <f>+M103</f>
        <v>205872370.22</v>
      </c>
      <c r="N20" s="192"/>
      <c r="O20" s="270">
        <f>+K20-M20</f>
        <v>28590998.379999995</v>
      </c>
      <c r="P20" s="176"/>
    </row>
    <row r="21" spans="2:16" x14ac:dyDescent="0.25">
      <c r="B21" s="183"/>
      <c r="C21" s="174"/>
      <c r="D21" s="174"/>
      <c r="E21" s="174"/>
      <c r="F21" s="174"/>
      <c r="G21" s="174"/>
      <c r="H21" s="174"/>
      <c r="I21" s="184"/>
      <c r="J21" s="180"/>
      <c r="K21" s="197"/>
      <c r="L21" s="197"/>
      <c r="M21" s="197"/>
      <c r="N21" s="198"/>
      <c r="O21" s="271"/>
      <c r="P21" s="176"/>
    </row>
    <row r="22" spans="2:16" x14ac:dyDescent="0.25">
      <c r="B22" s="183"/>
      <c r="C22" s="173" t="s">
        <v>1232</v>
      </c>
      <c r="D22" s="173"/>
      <c r="E22" s="173"/>
      <c r="F22" s="173"/>
      <c r="G22" s="173"/>
      <c r="H22" s="173"/>
      <c r="I22" s="179"/>
      <c r="J22" s="180"/>
      <c r="K22" s="187">
        <f>+K10-K16</f>
        <v>-3069970541.0300293</v>
      </c>
      <c r="L22" s="188"/>
      <c r="M22" s="187">
        <f>+M10-M16</f>
        <v>761920296.03997803</v>
      </c>
      <c r="N22" s="199"/>
      <c r="O22" s="272">
        <f>+K22-M22</f>
        <v>-3831890837.0700073</v>
      </c>
      <c r="P22" s="176"/>
    </row>
    <row r="23" spans="2:16" x14ac:dyDescent="0.25">
      <c r="B23" s="183"/>
      <c r="C23" s="173"/>
      <c r="D23" s="173"/>
      <c r="E23" s="173"/>
      <c r="F23" s="173"/>
      <c r="G23" s="173"/>
      <c r="H23" s="173"/>
      <c r="I23" s="179"/>
      <c r="J23" s="180"/>
      <c r="K23" s="188"/>
      <c r="L23" s="188"/>
      <c r="M23" s="188"/>
      <c r="N23" s="199"/>
      <c r="O23" s="273"/>
      <c r="P23" s="176"/>
    </row>
    <row r="24" spans="2:16" x14ac:dyDescent="0.25">
      <c r="B24" s="183"/>
      <c r="C24" s="173"/>
      <c r="D24" s="173"/>
      <c r="E24" s="173"/>
      <c r="F24" s="173"/>
      <c r="G24" s="173"/>
      <c r="H24" s="173"/>
      <c r="I24" s="179"/>
      <c r="J24" s="180"/>
      <c r="K24" s="188"/>
      <c r="L24" s="188"/>
      <c r="M24" s="188"/>
      <c r="N24" s="199"/>
      <c r="O24" s="273"/>
      <c r="P24" s="176"/>
    </row>
    <row r="25" spans="2:16" x14ac:dyDescent="0.25">
      <c r="B25" s="183"/>
      <c r="C25" s="173" t="s">
        <v>1233</v>
      </c>
      <c r="D25" s="173"/>
      <c r="E25" s="173"/>
      <c r="F25" s="173"/>
      <c r="G25" s="173"/>
      <c r="H25" s="173"/>
      <c r="I25" s="179"/>
      <c r="J25" s="180"/>
      <c r="K25" s="187">
        <f>+K26</f>
        <v>1041289977.6899999</v>
      </c>
      <c r="L25" s="188"/>
      <c r="M25" s="187">
        <f>+M26</f>
        <v>259916312.80000001</v>
      </c>
      <c r="N25" s="199"/>
      <c r="O25" s="273"/>
      <c r="P25" s="176"/>
    </row>
    <row r="26" spans="2:16" x14ac:dyDescent="0.25">
      <c r="B26" s="183">
        <v>48</v>
      </c>
      <c r="C26" s="174" t="s">
        <v>1234</v>
      </c>
      <c r="D26" s="174"/>
      <c r="E26" s="174"/>
      <c r="F26" s="174"/>
      <c r="G26" s="174"/>
      <c r="H26" s="174"/>
      <c r="I26" s="78" t="s">
        <v>1225</v>
      </c>
      <c r="J26" s="180"/>
      <c r="K26" s="190">
        <f>+K111</f>
        <v>1041289977.6899999</v>
      </c>
      <c r="L26" s="191"/>
      <c r="M26" s="190">
        <f>+M111</f>
        <v>259916312.80000001</v>
      </c>
      <c r="N26" s="199"/>
      <c r="O26" s="273"/>
      <c r="P26" s="176"/>
    </row>
    <row r="27" spans="2:16" x14ac:dyDescent="0.25">
      <c r="B27" s="183"/>
      <c r="C27" s="174"/>
      <c r="D27" s="174"/>
      <c r="E27" s="174"/>
      <c r="F27" s="174"/>
      <c r="G27" s="174"/>
      <c r="H27" s="174"/>
      <c r="I27" s="184"/>
      <c r="J27" s="180"/>
      <c r="K27" s="191"/>
      <c r="L27" s="191"/>
      <c r="M27" s="191"/>
      <c r="N27" s="192"/>
      <c r="O27" s="269"/>
      <c r="P27" s="176"/>
    </row>
    <row r="28" spans="2:16" x14ac:dyDescent="0.25">
      <c r="B28" s="183"/>
      <c r="C28" s="173" t="s">
        <v>1235</v>
      </c>
      <c r="D28" s="174"/>
      <c r="E28" s="174"/>
      <c r="F28" s="174"/>
      <c r="G28" s="174"/>
      <c r="H28" s="174"/>
      <c r="I28" s="184"/>
      <c r="J28" s="180"/>
      <c r="K28" s="187">
        <f>+K29</f>
        <v>901089830.59000003</v>
      </c>
      <c r="L28" s="188"/>
      <c r="M28" s="187">
        <f>+M29</f>
        <v>860859058.63999999</v>
      </c>
      <c r="N28" s="188"/>
      <c r="O28" s="272">
        <f>+K28-M28</f>
        <v>40230771.950000048</v>
      </c>
      <c r="P28" s="176"/>
    </row>
    <row r="29" spans="2:16" x14ac:dyDescent="0.25">
      <c r="B29" s="183">
        <v>58</v>
      </c>
      <c r="C29" s="174" t="s">
        <v>1236</v>
      </c>
      <c r="D29" s="174"/>
      <c r="E29" s="174"/>
      <c r="F29" s="174"/>
      <c r="G29" s="174"/>
      <c r="H29" s="174"/>
      <c r="I29" s="78" t="s">
        <v>1230</v>
      </c>
      <c r="J29" s="180"/>
      <c r="K29" s="190">
        <f>+K118</f>
        <v>901089830.59000003</v>
      </c>
      <c r="L29" s="191"/>
      <c r="M29" s="190">
        <f>+M118</f>
        <v>860859058.63999999</v>
      </c>
      <c r="N29" s="191"/>
      <c r="O29" s="274">
        <f>+K29-M29</f>
        <v>40230771.950000048</v>
      </c>
      <c r="P29" s="176"/>
    </row>
    <row r="30" spans="2:16" x14ac:dyDescent="0.25">
      <c r="B30" s="183"/>
      <c r="C30" s="174"/>
      <c r="D30" s="174"/>
      <c r="E30" s="174"/>
      <c r="F30" s="174"/>
      <c r="G30" s="174"/>
      <c r="H30" s="174"/>
      <c r="I30" s="184"/>
      <c r="J30" s="180"/>
      <c r="K30" s="190"/>
      <c r="L30" s="191"/>
      <c r="M30" s="190"/>
      <c r="N30" s="191"/>
      <c r="O30" s="265"/>
      <c r="P30" s="176"/>
    </row>
    <row r="31" spans="2:16" x14ac:dyDescent="0.25">
      <c r="B31" s="183"/>
      <c r="C31" s="173" t="s">
        <v>1237</v>
      </c>
      <c r="D31" s="174"/>
      <c r="E31" s="174"/>
      <c r="F31" s="174"/>
      <c r="G31" s="174"/>
      <c r="H31" s="174"/>
      <c r="I31" s="184"/>
      <c r="J31" s="180"/>
      <c r="K31" s="187">
        <f>+K25-K28</f>
        <v>140200147.0999999</v>
      </c>
      <c r="L31" s="188"/>
      <c r="M31" s="187">
        <f>+M25-M28</f>
        <v>-600942745.83999991</v>
      </c>
      <c r="N31" s="191"/>
      <c r="O31" s="265"/>
      <c r="P31" s="176"/>
    </row>
    <row r="32" spans="2:16" x14ac:dyDescent="0.25">
      <c r="B32" s="183"/>
      <c r="C32" s="174"/>
      <c r="D32" s="174"/>
      <c r="E32" s="174"/>
      <c r="F32" s="174"/>
      <c r="G32" s="174"/>
      <c r="H32" s="174"/>
      <c r="I32" s="184"/>
      <c r="J32" s="180"/>
      <c r="K32" s="190"/>
      <c r="L32" s="191"/>
      <c r="M32" s="190"/>
      <c r="N32" s="191"/>
      <c r="O32" s="265"/>
      <c r="P32" s="176"/>
    </row>
    <row r="33" spans="2:16" x14ac:dyDescent="0.25">
      <c r="B33" s="183"/>
      <c r="C33" s="174"/>
      <c r="D33" s="174"/>
      <c r="E33" s="174"/>
      <c r="F33" s="174"/>
      <c r="G33" s="174"/>
      <c r="H33" s="174"/>
      <c r="I33" s="184"/>
      <c r="J33" s="180"/>
      <c r="K33" s="200"/>
      <c r="L33" s="191"/>
      <c r="M33" s="200"/>
      <c r="N33" s="192"/>
      <c r="O33" s="269"/>
      <c r="P33" s="201"/>
    </row>
    <row r="34" spans="2:16" s="196" customFormat="1" ht="12" thickBot="1" x14ac:dyDescent="0.3">
      <c r="B34" s="183"/>
      <c r="C34" s="173" t="s">
        <v>1238</v>
      </c>
      <c r="D34" s="173"/>
      <c r="E34" s="173"/>
      <c r="F34" s="173"/>
      <c r="G34" s="173"/>
      <c r="H34" s="173"/>
      <c r="I34" s="179"/>
      <c r="J34" s="180"/>
      <c r="K34" s="202">
        <f>+K22+K31</f>
        <v>-2929770393.9300294</v>
      </c>
      <c r="L34" s="191"/>
      <c r="M34" s="202">
        <f>+M22+M31</f>
        <v>160977550.19997811</v>
      </c>
      <c r="N34" s="189"/>
      <c r="O34" s="275">
        <f>+K34-M34</f>
        <v>-3090747944.1300077</v>
      </c>
      <c r="P34" s="176"/>
    </row>
    <row r="35" spans="2:16" ht="12" thickTop="1" x14ac:dyDescent="0.25">
      <c r="B35" s="183"/>
      <c r="C35" s="174"/>
      <c r="D35" s="174"/>
      <c r="E35" s="174"/>
      <c r="F35" s="174"/>
      <c r="G35" s="174"/>
      <c r="H35" s="174"/>
      <c r="I35" s="184"/>
      <c r="J35" s="180"/>
      <c r="K35" s="203"/>
      <c r="L35" s="203"/>
      <c r="M35" s="203"/>
      <c r="N35" s="204"/>
      <c r="O35" s="276"/>
      <c r="P35" s="176"/>
    </row>
    <row r="36" spans="2:16" ht="12" thickBot="1" x14ac:dyDescent="0.3">
      <c r="B36" s="183"/>
      <c r="C36" s="174"/>
      <c r="D36" s="174"/>
      <c r="E36" s="174"/>
      <c r="F36" s="174"/>
      <c r="G36" s="174"/>
      <c r="H36" s="174"/>
      <c r="I36" s="205"/>
      <c r="J36" s="174"/>
      <c r="K36" s="186"/>
      <c r="L36" s="175"/>
      <c r="M36" s="175"/>
      <c r="N36" s="206"/>
      <c r="O36" s="201"/>
      <c r="P36" s="176"/>
    </row>
    <row r="37" spans="2:16" x14ac:dyDescent="0.25">
      <c r="B37" s="207"/>
      <c r="C37" s="208"/>
      <c r="D37" s="208"/>
      <c r="E37" s="208"/>
      <c r="F37" s="208"/>
      <c r="G37" s="208"/>
      <c r="H37" s="208"/>
      <c r="I37" s="209"/>
      <c r="J37" s="208"/>
      <c r="K37" s="210"/>
      <c r="L37" s="210"/>
      <c r="M37" s="210"/>
      <c r="N37" s="208"/>
      <c r="O37" s="262"/>
      <c r="P37" s="211"/>
    </row>
    <row r="38" spans="2:16" x14ac:dyDescent="0.25">
      <c r="B38" s="183"/>
      <c r="C38" s="174"/>
      <c r="D38" s="174"/>
      <c r="E38" s="174"/>
      <c r="F38" s="174"/>
      <c r="G38" s="174"/>
      <c r="H38" s="174"/>
      <c r="I38" s="205"/>
      <c r="J38" s="174"/>
      <c r="K38" s="186"/>
      <c r="L38" s="186"/>
      <c r="M38" s="186"/>
      <c r="N38" s="174"/>
      <c r="O38" s="176"/>
      <c r="P38" s="82"/>
    </row>
    <row r="39" spans="2:16" x14ac:dyDescent="0.25">
      <c r="B39" s="183"/>
      <c r="C39" s="174"/>
      <c r="D39" s="174"/>
      <c r="E39" s="174"/>
      <c r="F39" s="174"/>
      <c r="G39" s="174"/>
      <c r="H39" s="174"/>
      <c r="I39" s="205"/>
      <c r="J39" s="174"/>
      <c r="K39" s="186"/>
      <c r="L39" s="186"/>
      <c r="M39" s="186"/>
      <c r="N39" s="174"/>
      <c r="O39" s="176"/>
      <c r="P39" s="82"/>
    </row>
    <row r="40" spans="2:16" x14ac:dyDescent="0.25">
      <c r="B40" s="183"/>
      <c r="C40" s="174"/>
      <c r="D40" s="174"/>
      <c r="E40" s="174"/>
      <c r="F40" s="174"/>
      <c r="G40" s="174"/>
      <c r="H40" s="174"/>
      <c r="I40" s="205"/>
      <c r="J40" s="174"/>
      <c r="K40" s="186"/>
      <c r="L40" s="186"/>
      <c r="M40" s="186"/>
      <c r="N40" s="174"/>
      <c r="O40" s="176"/>
      <c r="P40" s="82"/>
    </row>
    <row r="41" spans="2:16" x14ac:dyDescent="0.25">
      <c r="B41" s="183"/>
      <c r="C41" s="174"/>
      <c r="D41" s="174"/>
      <c r="E41" s="174"/>
      <c r="F41" s="174"/>
      <c r="G41" s="174"/>
      <c r="H41" s="174"/>
      <c r="I41" s="205"/>
      <c r="J41" s="174"/>
      <c r="K41" s="186"/>
      <c r="L41" s="186"/>
      <c r="M41" s="186"/>
      <c r="N41" s="174"/>
      <c r="O41" s="176"/>
      <c r="P41" s="82"/>
    </row>
    <row r="42" spans="2:16" x14ac:dyDescent="0.25">
      <c r="B42" s="183"/>
      <c r="C42" s="174"/>
      <c r="D42" s="174"/>
      <c r="E42" s="174"/>
      <c r="F42" s="174"/>
      <c r="G42" s="174"/>
      <c r="H42" s="174"/>
      <c r="I42" s="205"/>
      <c r="J42" s="174"/>
      <c r="K42" s="186"/>
      <c r="L42" s="186"/>
      <c r="M42" s="186"/>
      <c r="N42" s="174"/>
      <c r="O42" s="176"/>
      <c r="P42" s="82"/>
    </row>
    <row r="43" spans="2:16" ht="12" x14ac:dyDescent="0.25">
      <c r="B43" s="183"/>
      <c r="C43" s="343" t="s">
        <v>1239</v>
      </c>
      <c r="D43" s="343"/>
      <c r="E43" s="343"/>
      <c r="F43" s="343"/>
      <c r="G43" s="343"/>
      <c r="H43" s="343"/>
      <c r="I43" s="343"/>
      <c r="J43" s="114"/>
      <c r="K43" s="114"/>
      <c r="L43" s="333" t="s">
        <v>1162</v>
      </c>
      <c r="M43" s="333"/>
      <c r="N43" s="333"/>
      <c r="O43" s="344"/>
      <c r="P43" s="82"/>
    </row>
    <row r="44" spans="2:16" ht="12" x14ac:dyDescent="0.25">
      <c r="B44" s="183"/>
      <c r="C44" s="330" t="s">
        <v>1163</v>
      </c>
      <c r="D44" s="330"/>
      <c r="E44" s="330"/>
      <c r="F44" s="330"/>
      <c r="G44" s="330"/>
      <c r="H44" s="330"/>
      <c r="I44" s="330"/>
      <c r="J44" s="113"/>
      <c r="K44" s="113"/>
      <c r="L44" s="329" t="s">
        <v>1164</v>
      </c>
      <c r="M44" s="329"/>
      <c r="N44" s="329"/>
      <c r="O44" s="331"/>
      <c r="P44" s="82"/>
    </row>
    <row r="45" spans="2:16" ht="12" x14ac:dyDescent="0.25">
      <c r="B45" s="183"/>
      <c r="C45" s="330" t="s">
        <v>1240</v>
      </c>
      <c r="D45" s="330"/>
      <c r="E45" s="330"/>
      <c r="F45" s="330"/>
      <c r="G45" s="330"/>
      <c r="H45" s="330"/>
      <c r="I45" s="330"/>
      <c r="J45" s="115"/>
      <c r="K45" s="212"/>
      <c r="L45" s="332" t="s">
        <v>1166</v>
      </c>
      <c r="M45" s="332"/>
      <c r="N45" s="332"/>
      <c r="O45" s="277"/>
      <c r="P45" s="82"/>
    </row>
    <row r="46" spans="2:16" x14ac:dyDescent="0.25">
      <c r="B46" s="183"/>
      <c r="C46" s="174"/>
      <c r="D46" s="174"/>
      <c r="E46" s="174"/>
      <c r="F46" s="174"/>
      <c r="G46" s="174"/>
      <c r="H46" s="174"/>
      <c r="I46" s="205"/>
      <c r="J46" s="174"/>
      <c r="K46" s="186"/>
      <c r="L46" s="186"/>
      <c r="M46" s="186"/>
      <c r="N46" s="174"/>
      <c r="O46" s="176"/>
      <c r="P46" s="82"/>
    </row>
    <row r="47" spans="2:16" ht="12" x14ac:dyDescent="0.25">
      <c r="B47" s="183"/>
      <c r="C47" s="174"/>
      <c r="D47" s="174"/>
      <c r="E47" s="174"/>
      <c r="F47" s="174"/>
      <c r="G47" s="174"/>
      <c r="H47" s="333" t="s">
        <v>1167</v>
      </c>
      <c r="I47" s="333"/>
      <c r="J47" s="333"/>
      <c r="K47" s="333"/>
      <c r="L47" s="186"/>
      <c r="M47" s="186"/>
      <c r="N47" s="174"/>
      <c r="O47" s="176"/>
      <c r="P47" s="82"/>
    </row>
    <row r="48" spans="2:16" ht="12" x14ac:dyDescent="0.25">
      <c r="B48" s="183"/>
      <c r="C48" s="174"/>
      <c r="D48" s="174"/>
      <c r="E48" s="174"/>
      <c r="F48" s="174"/>
      <c r="G48" s="174"/>
      <c r="H48" s="329" t="s">
        <v>1168</v>
      </c>
      <c r="I48" s="329"/>
      <c r="J48" s="329"/>
      <c r="K48" s="329"/>
      <c r="L48" s="186"/>
      <c r="M48" s="186"/>
      <c r="N48" s="174"/>
      <c r="O48" s="176"/>
      <c r="P48" s="82"/>
    </row>
    <row r="49" spans="2:16" x14ac:dyDescent="0.25">
      <c r="B49" s="183"/>
      <c r="C49" s="174"/>
      <c r="D49" s="174"/>
      <c r="E49" s="174"/>
      <c r="F49" s="174"/>
      <c r="G49" s="174"/>
      <c r="H49" s="174"/>
      <c r="I49" s="205"/>
      <c r="J49" s="174"/>
      <c r="K49" s="186"/>
      <c r="L49" s="186"/>
      <c r="M49" s="186"/>
      <c r="N49" s="174"/>
      <c r="O49" s="176"/>
      <c r="P49" s="82"/>
    </row>
    <row r="50" spans="2:16" x14ac:dyDescent="0.25">
      <c r="B50" s="183"/>
      <c r="C50" s="174"/>
      <c r="D50" s="174"/>
      <c r="E50" s="174"/>
      <c r="F50" s="174"/>
      <c r="G50" s="174"/>
      <c r="H50" s="174"/>
      <c r="I50" s="205"/>
      <c r="J50" s="174"/>
      <c r="K50" s="186"/>
      <c r="L50" s="186"/>
      <c r="M50" s="186"/>
      <c r="N50" s="174"/>
      <c r="O50" s="176"/>
      <c r="P50" s="82"/>
    </row>
    <row r="51" spans="2:16" x14ac:dyDescent="0.25">
      <c r="B51" s="183"/>
      <c r="C51" s="174"/>
      <c r="D51" s="174"/>
      <c r="E51" s="174"/>
      <c r="F51" s="174"/>
      <c r="G51" s="174"/>
      <c r="H51" s="174"/>
      <c r="I51" s="205"/>
      <c r="J51" s="174"/>
      <c r="K51" s="186"/>
      <c r="L51" s="186"/>
      <c r="M51" s="186"/>
      <c r="N51" s="174"/>
      <c r="O51" s="176"/>
      <c r="P51" s="82"/>
    </row>
    <row r="52" spans="2:16" ht="12.75" thickBot="1" x14ac:dyDescent="0.3">
      <c r="B52" s="346"/>
      <c r="C52" s="347"/>
      <c r="D52" s="347"/>
      <c r="E52" s="347"/>
      <c r="F52" s="347"/>
      <c r="G52" s="347"/>
      <c r="H52" s="347"/>
      <c r="I52" s="214"/>
      <c r="J52" s="215"/>
      <c r="K52" s="216"/>
      <c r="L52" s="216"/>
      <c r="M52" s="216"/>
      <c r="N52" s="215"/>
      <c r="O52" s="217"/>
      <c r="P52" s="217"/>
    </row>
    <row r="55" spans="2:16" s="219" customFormat="1" x14ac:dyDescent="0.25">
      <c r="B55" s="163"/>
      <c r="C55" s="163"/>
      <c r="D55" s="163"/>
      <c r="E55" s="163"/>
      <c r="F55" s="163"/>
      <c r="G55" s="163"/>
      <c r="H55" s="163"/>
      <c r="I55" s="164"/>
      <c r="J55" s="163"/>
      <c r="K55" s="165"/>
      <c r="L55" s="165"/>
      <c r="M55" s="165"/>
      <c r="N55" s="218"/>
      <c r="O55" s="218"/>
      <c r="P55" s="163"/>
    </row>
    <row r="56" spans="2:16" s="219" customFormat="1" x14ac:dyDescent="0.25">
      <c r="B56" s="163"/>
      <c r="C56" s="163"/>
      <c r="D56" s="163"/>
      <c r="E56" s="163"/>
      <c r="F56" s="163"/>
      <c r="G56" s="163"/>
      <c r="H56" s="163"/>
      <c r="I56" s="164"/>
      <c r="J56" s="163"/>
      <c r="K56" s="165"/>
      <c r="L56" s="165"/>
      <c r="M56" s="165"/>
      <c r="N56" s="163"/>
      <c r="O56" s="163"/>
      <c r="P56" s="163"/>
    </row>
    <row r="60" spans="2:16" s="219" customFormat="1" x14ac:dyDescent="0.25">
      <c r="B60" s="163"/>
      <c r="C60" s="163"/>
      <c r="D60" s="163"/>
      <c r="E60" s="163"/>
      <c r="F60" s="163"/>
      <c r="G60" s="163"/>
      <c r="H60" s="163"/>
      <c r="I60" s="164"/>
      <c r="J60" s="163"/>
      <c r="K60" s="165"/>
      <c r="L60" s="165"/>
      <c r="M60" s="165"/>
      <c r="N60" s="163"/>
      <c r="O60" s="163"/>
      <c r="P60" s="163"/>
    </row>
    <row r="62" spans="2:16" s="219" customFormat="1" ht="12" thickBot="1" x14ac:dyDescent="0.3">
      <c r="B62" s="163"/>
      <c r="C62" s="163"/>
      <c r="D62" s="163"/>
      <c r="E62" s="163"/>
      <c r="F62" s="163"/>
      <c r="G62" s="163"/>
      <c r="H62" s="163"/>
      <c r="I62" s="164"/>
      <c r="J62" s="163"/>
      <c r="K62" s="165"/>
      <c r="L62" s="165"/>
      <c r="M62" s="165"/>
      <c r="N62" s="163"/>
      <c r="O62" s="163"/>
      <c r="P62" s="163"/>
    </row>
    <row r="63" spans="2:16" s="219" customFormat="1" x14ac:dyDescent="0.25">
      <c r="B63" s="166"/>
      <c r="C63" s="167"/>
      <c r="D63" s="167"/>
      <c r="E63" s="167"/>
      <c r="F63" s="167"/>
      <c r="G63" s="334" t="s">
        <v>5</v>
      </c>
      <c r="H63" s="335"/>
      <c r="I63" s="335"/>
      <c r="J63" s="335"/>
      <c r="K63" s="335"/>
      <c r="L63" s="335"/>
      <c r="M63" s="335"/>
      <c r="N63" s="335"/>
      <c r="O63" s="335"/>
      <c r="P63" s="336"/>
    </row>
    <row r="64" spans="2:16" s="219" customFormat="1" ht="13.5" customHeight="1" x14ac:dyDescent="0.25">
      <c r="B64" s="168"/>
      <c r="C64" s="169"/>
      <c r="D64" s="169"/>
      <c r="E64" s="169"/>
      <c r="F64" s="169"/>
      <c r="G64" s="337" t="s">
        <v>1219</v>
      </c>
      <c r="H64" s="338"/>
      <c r="I64" s="338"/>
      <c r="J64" s="338"/>
      <c r="K64" s="338"/>
      <c r="L64" s="338"/>
      <c r="M64" s="338"/>
      <c r="N64" s="338"/>
      <c r="O64" s="338"/>
      <c r="P64" s="339"/>
    </row>
    <row r="65" spans="2:16" s="219" customFormat="1" ht="20.25" customHeight="1" x14ac:dyDescent="0.25">
      <c r="B65" s="170"/>
      <c r="C65" s="169"/>
      <c r="D65" s="169"/>
      <c r="E65" s="169"/>
      <c r="F65" s="169"/>
      <c r="G65" s="337" t="str">
        <f>+G4</f>
        <v>COMPARATIVO A 30 DE JUNIO  2024</v>
      </c>
      <c r="H65" s="338"/>
      <c r="I65" s="338"/>
      <c r="J65" s="338"/>
      <c r="K65" s="338"/>
      <c r="L65" s="338"/>
      <c r="M65" s="338"/>
      <c r="N65" s="338"/>
      <c r="O65" s="338"/>
      <c r="P65" s="339"/>
    </row>
    <row r="66" spans="2:16" s="219" customFormat="1" ht="18.75" customHeight="1" thickBot="1" x14ac:dyDescent="0.3">
      <c r="B66" s="171"/>
      <c r="C66" s="172"/>
      <c r="D66" s="172"/>
      <c r="E66" s="172"/>
      <c r="F66" s="172"/>
      <c r="G66" s="340" t="s">
        <v>1117</v>
      </c>
      <c r="H66" s="341"/>
      <c r="I66" s="341"/>
      <c r="J66" s="341"/>
      <c r="K66" s="341"/>
      <c r="L66" s="341"/>
      <c r="M66" s="341"/>
      <c r="N66" s="341"/>
      <c r="O66" s="341"/>
      <c r="P66" s="342"/>
    </row>
    <row r="67" spans="2:16" s="219" customFormat="1" x14ac:dyDescent="0.25">
      <c r="B67" s="166"/>
      <c r="C67" s="167"/>
      <c r="D67" s="167"/>
      <c r="E67" s="167"/>
      <c r="F67" s="167"/>
      <c r="G67" s="167"/>
      <c r="H67" s="167"/>
      <c r="I67" s="260"/>
      <c r="J67" s="208"/>
      <c r="K67" s="261"/>
      <c r="L67" s="261"/>
      <c r="M67" s="261"/>
      <c r="N67" s="278"/>
      <c r="O67" s="208"/>
      <c r="P67" s="262"/>
    </row>
    <row r="68" spans="2:16" s="219" customFormat="1" x14ac:dyDescent="0.25">
      <c r="B68" s="177"/>
      <c r="C68" s="178"/>
      <c r="D68" s="178"/>
      <c r="E68" s="178"/>
      <c r="F68" s="178"/>
      <c r="G68" s="178"/>
      <c r="H68" s="178"/>
      <c r="I68" s="179" t="s">
        <v>1172</v>
      </c>
      <c r="J68" s="174"/>
      <c r="K68" s="181" t="s">
        <v>1220</v>
      </c>
      <c r="L68" s="181"/>
      <c r="M68" s="181" t="s">
        <v>1220</v>
      </c>
      <c r="N68" s="182"/>
      <c r="O68" s="182" t="s">
        <v>1221</v>
      </c>
      <c r="P68" s="176"/>
    </row>
    <row r="69" spans="2:16" x14ac:dyDescent="0.25">
      <c r="B69" s="183"/>
      <c r="C69" s="182"/>
      <c r="D69" s="182"/>
      <c r="E69" s="182"/>
      <c r="F69" s="182"/>
      <c r="G69" s="182"/>
      <c r="H69" s="182"/>
      <c r="I69" s="179"/>
      <c r="J69" s="174"/>
      <c r="K69" s="182">
        <f>+K8</f>
        <v>2024</v>
      </c>
      <c r="L69" s="181"/>
      <c r="M69" s="182">
        <f>+M8</f>
        <v>2023</v>
      </c>
      <c r="N69" s="182"/>
      <c r="O69" s="182" t="s">
        <v>1222</v>
      </c>
      <c r="P69" s="176"/>
    </row>
    <row r="70" spans="2:16" x14ac:dyDescent="0.25">
      <c r="B70" s="177"/>
      <c r="C70" s="174"/>
      <c r="D70" s="174"/>
      <c r="E70" s="174"/>
      <c r="F70" s="174"/>
      <c r="G70" s="174"/>
      <c r="H70" s="174"/>
      <c r="I70" s="184"/>
      <c r="J70" s="174"/>
      <c r="K70" s="185"/>
      <c r="L70" s="186"/>
      <c r="M70" s="185"/>
      <c r="N70" s="180"/>
      <c r="O70" s="180"/>
      <c r="P70" s="176"/>
    </row>
    <row r="71" spans="2:16" x14ac:dyDescent="0.25">
      <c r="B71" s="183" t="s">
        <v>1121</v>
      </c>
      <c r="C71" s="173" t="s">
        <v>1223</v>
      </c>
      <c r="D71" s="174"/>
      <c r="E71" s="174"/>
      <c r="F71" s="174"/>
      <c r="G71" s="174"/>
      <c r="H71" s="174"/>
      <c r="I71" s="184"/>
      <c r="J71" s="174"/>
      <c r="K71" s="220">
        <f>+K72+K78+K75</f>
        <v>201471527921.66</v>
      </c>
      <c r="L71" s="188"/>
      <c r="M71" s="220">
        <f>+M72+M78+M75</f>
        <v>161150845685.67999</v>
      </c>
      <c r="N71" s="188"/>
      <c r="O71" s="187">
        <f>+K71-M71</f>
        <v>40320682235.980011</v>
      </c>
      <c r="P71" s="176"/>
    </row>
    <row r="72" spans="2:16" x14ac:dyDescent="0.25">
      <c r="B72" s="258">
        <v>41</v>
      </c>
      <c r="C72" s="173" t="s">
        <v>764</v>
      </c>
      <c r="D72" s="174"/>
      <c r="E72" s="174"/>
      <c r="F72" s="174"/>
      <c r="G72" s="174"/>
      <c r="H72" s="174"/>
      <c r="I72" s="179"/>
      <c r="J72" s="174"/>
      <c r="K72" s="187">
        <f>+K73</f>
        <v>3620136</v>
      </c>
      <c r="L72" s="221"/>
      <c r="M72" s="187">
        <f>+M73</f>
        <v>25264032</v>
      </c>
      <c r="N72" s="188"/>
      <c r="O72" s="188">
        <f>+K72-M72</f>
        <v>-21643896</v>
      </c>
      <c r="P72" s="176"/>
    </row>
    <row r="73" spans="2:16" x14ac:dyDescent="0.25">
      <c r="B73" s="259">
        <v>4110</v>
      </c>
      <c r="C73" s="174" t="s">
        <v>1241</v>
      </c>
      <c r="D73" s="174"/>
      <c r="E73" s="174"/>
      <c r="F73" s="174"/>
      <c r="G73" s="174"/>
      <c r="H73" s="174"/>
      <c r="I73" s="179" t="s">
        <v>1225</v>
      </c>
      <c r="J73" s="174"/>
      <c r="K73" s="190">
        <v>3620136</v>
      </c>
      <c r="L73" s="191"/>
      <c r="M73" s="190">
        <v>25264032</v>
      </c>
      <c r="N73" s="191"/>
      <c r="O73" s="191">
        <f>+K73-M73</f>
        <v>-21643896</v>
      </c>
      <c r="P73" s="176"/>
    </row>
    <row r="74" spans="2:16" x14ac:dyDescent="0.25">
      <c r="B74" s="259"/>
      <c r="C74" s="174"/>
      <c r="D74" s="174"/>
      <c r="E74" s="174"/>
      <c r="F74" s="174"/>
      <c r="G74" s="174"/>
      <c r="H74" s="174"/>
      <c r="I74" s="184"/>
      <c r="J74" s="174"/>
      <c r="K74" s="190"/>
      <c r="L74" s="191"/>
      <c r="M74" s="190"/>
      <c r="N74" s="191"/>
      <c r="O74" s="191"/>
      <c r="P74" s="176"/>
    </row>
    <row r="75" spans="2:16" x14ac:dyDescent="0.25">
      <c r="B75" s="258">
        <v>44</v>
      </c>
      <c r="C75" s="173" t="s">
        <v>1226</v>
      </c>
      <c r="D75" s="174"/>
      <c r="E75" s="174"/>
      <c r="F75" s="174"/>
      <c r="G75" s="174"/>
      <c r="H75" s="174"/>
      <c r="I75" s="179"/>
      <c r="J75" s="174"/>
      <c r="K75" s="187">
        <f>+K76</f>
        <v>149050</v>
      </c>
      <c r="L75" s="191"/>
      <c r="M75" s="187">
        <f>+M76</f>
        <v>126949300</v>
      </c>
      <c r="N75" s="188"/>
      <c r="O75" s="188">
        <f>+K75-M75</f>
        <v>-126800250</v>
      </c>
      <c r="P75" s="176"/>
    </row>
    <row r="76" spans="2:16" x14ac:dyDescent="0.25">
      <c r="B76" s="259">
        <v>4428</v>
      </c>
      <c r="C76" s="174" t="s">
        <v>1242</v>
      </c>
      <c r="D76" s="174"/>
      <c r="E76" s="174"/>
      <c r="F76" s="174"/>
      <c r="G76" s="174"/>
      <c r="H76" s="174"/>
      <c r="I76" s="179" t="s">
        <v>1225</v>
      </c>
      <c r="J76" s="174"/>
      <c r="K76" s="190">
        <v>149050</v>
      </c>
      <c r="L76" s="191"/>
      <c r="M76" s="190">
        <v>126949300</v>
      </c>
      <c r="N76" s="191"/>
      <c r="O76" s="191">
        <f>+K76-M76</f>
        <v>-126800250</v>
      </c>
      <c r="P76" s="176"/>
    </row>
    <row r="77" spans="2:16" x14ac:dyDescent="0.25">
      <c r="B77" s="259"/>
      <c r="C77" s="174"/>
      <c r="D77" s="174"/>
      <c r="E77" s="174"/>
      <c r="F77" s="174"/>
      <c r="G77" s="174"/>
      <c r="H77" s="174"/>
      <c r="I77" s="184"/>
      <c r="J77" s="174"/>
      <c r="K77" s="191"/>
      <c r="L77" s="191"/>
      <c r="M77" s="191"/>
      <c r="N77" s="191"/>
      <c r="O77" s="191"/>
      <c r="P77" s="176"/>
    </row>
    <row r="78" spans="2:16" x14ac:dyDescent="0.25">
      <c r="B78" s="258">
        <v>47</v>
      </c>
      <c r="C78" s="173" t="s">
        <v>770</v>
      </c>
      <c r="D78" s="174"/>
      <c r="E78" s="174"/>
      <c r="F78" s="174"/>
      <c r="G78" s="174"/>
      <c r="H78" s="174"/>
      <c r="I78" s="179"/>
      <c r="J78" s="174"/>
      <c r="K78" s="187">
        <f>SUM(K79:K80)</f>
        <v>201467758735.66</v>
      </c>
      <c r="L78" s="191"/>
      <c r="M78" s="187">
        <f>SUM(M79:M80)</f>
        <v>160998632353.67999</v>
      </c>
      <c r="N78" s="188"/>
      <c r="O78" s="188">
        <f>+K78-M78</f>
        <v>40469126381.980011</v>
      </c>
      <c r="P78" s="176"/>
    </row>
    <row r="79" spans="2:16" x14ac:dyDescent="0.25">
      <c r="B79" s="259">
        <v>4705</v>
      </c>
      <c r="C79" s="174" t="s">
        <v>1243</v>
      </c>
      <c r="D79" s="174"/>
      <c r="E79" s="174"/>
      <c r="F79" s="174"/>
      <c r="G79" s="174"/>
      <c r="H79" s="174"/>
      <c r="I79" s="179" t="s">
        <v>1225</v>
      </c>
      <c r="J79" s="174"/>
      <c r="K79" s="190">
        <v>188976977869.66</v>
      </c>
      <c r="L79" s="191"/>
      <c r="M79" s="222">
        <v>151809139274.67999</v>
      </c>
      <c r="N79" s="191"/>
      <c r="O79" s="191">
        <f>+K79-M79</f>
        <v>37167838594.980011</v>
      </c>
      <c r="P79" s="176"/>
    </row>
    <row r="80" spans="2:16" x14ac:dyDescent="0.25">
      <c r="B80" s="259">
        <v>4722</v>
      </c>
      <c r="C80" s="174" t="s">
        <v>1244</v>
      </c>
      <c r="D80" s="174"/>
      <c r="E80" s="174"/>
      <c r="F80" s="174"/>
      <c r="G80" s="174"/>
      <c r="H80" s="174"/>
      <c r="I80" s="184"/>
      <c r="J80" s="174"/>
      <c r="K80" s="190">
        <v>12490780866</v>
      </c>
      <c r="L80" s="191"/>
      <c r="M80" s="222">
        <v>9189493079</v>
      </c>
      <c r="N80" s="191"/>
      <c r="O80" s="191">
        <f>+K80-M80</f>
        <v>3301287787</v>
      </c>
      <c r="P80" s="176"/>
    </row>
    <row r="81" spans="2:16" x14ac:dyDescent="0.25">
      <c r="B81" s="258"/>
      <c r="C81" s="174"/>
      <c r="D81" s="174"/>
      <c r="E81" s="174"/>
      <c r="F81" s="174"/>
      <c r="G81" s="174"/>
      <c r="H81" s="174"/>
      <c r="I81" s="184"/>
      <c r="J81" s="174"/>
      <c r="K81" s="197"/>
      <c r="L81" s="197"/>
      <c r="M81" s="197"/>
      <c r="N81" s="197"/>
      <c r="O81" s="197"/>
      <c r="P81" s="176"/>
    </row>
    <row r="82" spans="2:16" x14ac:dyDescent="0.25">
      <c r="B82" s="258"/>
      <c r="C82" s="173" t="s">
        <v>1245</v>
      </c>
      <c r="D82" s="174"/>
      <c r="E82" s="174"/>
      <c r="F82" s="174"/>
      <c r="G82" s="174"/>
      <c r="H82" s="174"/>
      <c r="I82" s="184"/>
      <c r="J82" s="174"/>
      <c r="K82" s="187">
        <f>+K83+K93+K103</f>
        <v>204541498462.69003</v>
      </c>
      <c r="L82" s="188"/>
      <c r="M82" s="187">
        <f>+M83+M93+M100+M103</f>
        <v>160388925389.64001</v>
      </c>
      <c r="N82" s="188"/>
      <c r="O82" s="187">
        <f t="shared" ref="O82:O91" si="0">+K82-M82</f>
        <v>44152573073.050018</v>
      </c>
      <c r="P82" s="176"/>
    </row>
    <row r="83" spans="2:16" x14ac:dyDescent="0.25">
      <c r="B83" s="258">
        <v>51</v>
      </c>
      <c r="C83" s="173" t="s">
        <v>1246</v>
      </c>
      <c r="D83" s="174"/>
      <c r="E83" s="174"/>
      <c r="F83" s="174"/>
      <c r="G83" s="174"/>
      <c r="H83" s="174"/>
      <c r="I83" s="179"/>
      <c r="J83" s="174"/>
      <c r="K83" s="188">
        <f>SUM(K84:K91)</f>
        <v>200172984992.66003</v>
      </c>
      <c r="L83" s="191"/>
      <c r="M83" s="188">
        <f>SUM(M84:M91)</f>
        <v>158618703559.10001</v>
      </c>
      <c r="N83" s="188"/>
      <c r="O83" s="188">
        <f t="shared" si="0"/>
        <v>41554281433.560028</v>
      </c>
      <c r="P83" s="176"/>
    </row>
    <row r="84" spans="2:16" x14ac:dyDescent="0.25">
      <c r="B84" s="259">
        <v>5101</v>
      </c>
      <c r="C84" s="174" t="s">
        <v>1247</v>
      </c>
      <c r="D84" s="174"/>
      <c r="E84" s="174"/>
      <c r="F84" s="174"/>
      <c r="G84" s="174"/>
      <c r="H84" s="174"/>
      <c r="I84" s="179" t="s">
        <v>1230</v>
      </c>
      <c r="J84" s="174"/>
      <c r="K84" s="222">
        <v>72987446369</v>
      </c>
      <c r="L84" s="191"/>
      <c r="M84" s="190">
        <v>64502470020</v>
      </c>
      <c r="N84" s="191"/>
      <c r="O84" s="191">
        <f t="shared" si="0"/>
        <v>8484976349</v>
      </c>
      <c r="P84" s="176"/>
    </row>
    <row r="85" spans="2:16" x14ac:dyDescent="0.25">
      <c r="B85" s="259">
        <v>5102</v>
      </c>
      <c r="C85" s="174" t="s">
        <v>1248</v>
      </c>
      <c r="D85" s="174"/>
      <c r="E85" s="174"/>
      <c r="F85" s="174"/>
      <c r="G85" s="174"/>
      <c r="H85" s="174"/>
      <c r="I85" s="179" t="s">
        <v>1230</v>
      </c>
      <c r="J85" s="174"/>
      <c r="K85" s="222">
        <v>54711199.210000001</v>
      </c>
      <c r="L85" s="191"/>
      <c r="M85" s="190">
        <v>67194068</v>
      </c>
      <c r="N85" s="191"/>
      <c r="O85" s="191"/>
      <c r="P85" s="176"/>
    </row>
    <row r="86" spans="2:16" x14ac:dyDescent="0.25">
      <c r="B86" s="259">
        <v>5103</v>
      </c>
      <c r="C86" s="174" t="s">
        <v>1249</v>
      </c>
      <c r="D86" s="174"/>
      <c r="E86" s="174"/>
      <c r="F86" s="174"/>
      <c r="G86" s="174"/>
      <c r="H86" s="174"/>
      <c r="I86" s="179" t="s">
        <v>1230</v>
      </c>
      <c r="J86" s="174"/>
      <c r="K86" s="190">
        <v>25219914496</v>
      </c>
      <c r="L86" s="191"/>
      <c r="M86" s="190">
        <v>20945403404</v>
      </c>
      <c r="N86" s="191"/>
      <c r="O86" s="191">
        <f t="shared" si="0"/>
        <v>4274511092</v>
      </c>
      <c r="P86" s="176"/>
    </row>
    <row r="87" spans="2:16" x14ac:dyDescent="0.25">
      <c r="B87" s="259">
        <v>5104</v>
      </c>
      <c r="C87" s="174" t="s">
        <v>1250</v>
      </c>
      <c r="D87" s="174"/>
      <c r="E87" s="174"/>
      <c r="F87" s="174"/>
      <c r="G87" s="174"/>
      <c r="H87" s="174"/>
      <c r="I87" s="179" t="s">
        <v>1230</v>
      </c>
      <c r="J87" s="174"/>
      <c r="K87" s="190">
        <v>4265264300</v>
      </c>
      <c r="L87" s="191"/>
      <c r="M87" s="190">
        <v>3696008600</v>
      </c>
      <c r="N87" s="191"/>
      <c r="O87" s="191">
        <f t="shared" si="0"/>
        <v>569255700</v>
      </c>
      <c r="P87" s="176"/>
    </row>
    <row r="88" spans="2:16" x14ac:dyDescent="0.25">
      <c r="B88" s="259">
        <v>5107</v>
      </c>
      <c r="C88" s="174" t="s">
        <v>1251</v>
      </c>
      <c r="D88" s="174"/>
      <c r="E88" s="174"/>
      <c r="F88" s="174"/>
      <c r="G88" s="174"/>
      <c r="H88" s="174"/>
      <c r="I88" s="179" t="s">
        <v>1230</v>
      </c>
      <c r="J88" s="174"/>
      <c r="K88" s="190">
        <v>36176175195</v>
      </c>
      <c r="L88" s="191"/>
      <c r="M88" s="190">
        <v>29730093307</v>
      </c>
      <c r="N88" s="191"/>
      <c r="O88" s="191">
        <f t="shared" si="0"/>
        <v>6446081888</v>
      </c>
      <c r="P88" s="176"/>
    </row>
    <row r="89" spans="2:16" x14ac:dyDescent="0.25">
      <c r="B89" s="259">
        <v>5108</v>
      </c>
      <c r="C89" s="174" t="s">
        <v>1252</v>
      </c>
      <c r="D89" s="174"/>
      <c r="E89" s="174"/>
      <c r="F89" s="174"/>
      <c r="G89" s="174"/>
      <c r="H89" s="174"/>
      <c r="I89" s="179" t="s">
        <v>1230</v>
      </c>
      <c r="J89" s="174"/>
      <c r="K89" s="190">
        <v>0</v>
      </c>
      <c r="L89" s="191"/>
      <c r="M89" s="190">
        <v>0</v>
      </c>
      <c r="N89" s="191"/>
      <c r="O89" s="191"/>
      <c r="P89" s="176"/>
    </row>
    <row r="90" spans="2:16" x14ac:dyDescent="0.25">
      <c r="B90" s="259">
        <v>5111</v>
      </c>
      <c r="C90" s="174" t="s">
        <v>1253</v>
      </c>
      <c r="D90" s="174"/>
      <c r="E90" s="174"/>
      <c r="F90" s="174"/>
      <c r="G90" s="174"/>
      <c r="H90" s="174"/>
      <c r="I90" s="179" t="s">
        <v>1230</v>
      </c>
      <c r="J90" s="174"/>
      <c r="K90" s="190">
        <v>61103262633.449997</v>
      </c>
      <c r="L90" s="191"/>
      <c r="M90" s="222">
        <v>39329518160.099998</v>
      </c>
      <c r="N90" s="191"/>
      <c r="O90" s="191">
        <f t="shared" si="0"/>
        <v>21773744473.349998</v>
      </c>
      <c r="P90" s="176"/>
    </row>
    <row r="91" spans="2:16" x14ac:dyDescent="0.25">
      <c r="B91" s="259">
        <v>5120</v>
      </c>
      <c r="C91" s="174" t="s">
        <v>1254</v>
      </c>
      <c r="D91" s="174"/>
      <c r="E91" s="174"/>
      <c r="F91" s="174"/>
      <c r="G91" s="174"/>
      <c r="H91" s="174"/>
      <c r="I91" s="179" t="s">
        <v>1230</v>
      </c>
      <c r="J91" s="174"/>
      <c r="K91" s="190">
        <v>366210800</v>
      </c>
      <c r="L91" s="191"/>
      <c r="M91" s="190">
        <v>348016000</v>
      </c>
      <c r="N91" s="191"/>
      <c r="O91" s="191">
        <f t="shared" si="0"/>
        <v>18194800</v>
      </c>
      <c r="P91" s="176"/>
    </row>
    <row r="92" spans="2:16" x14ac:dyDescent="0.25">
      <c r="B92" s="258"/>
      <c r="C92" s="174"/>
      <c r="D92" s="174"/>
      <c r="E92" s="174"/>
      <c r="F92" s="174"/>
      <c r="G92" s="174"/>
      <c r="H92" s="174"/>
      <c r="I92" s="184"/>
      <c r="J92" s="174"/>
      <c r="K92" s="191"/>
      <c r="L92" s="191"/>
      <c r="M92" s="191"/>
      <c r="N92" s="34"/>
      <c r="O92" s="34"/>
      <c r="P92" s="176"/>
    </row>
    <row r="93" spans="2:16" ht="20.25" customHeight="1" x14ac:dyDescent="0.25">
      <c r="B93" s="258">
        <v>53</v>
      </c>
      <c r="C93" s="350" t="s">
        <v>1255</v>
      </c>
      <c r="D93" s="350"/>
      <c r="E93" s="350"/>
      <c r="F93" s="350"/>
      <c r="G93" s="174"/>
      <c r="H93" s="174"/>
      <c r="I93" s="179"/>
      <c r="J93" s="174"/>
      <c r="K93" s="187">
        <f>SUM(K94:K98)</f>
        <v>4134050101.4300003</v>
      </c>
      <c r="L93" s="188"/>
      <c r="M93" s="48">
        <f>SUM(M94:M98)</f>
        <v>1564349460.3199999</v>
      </c>
      <c r="N93" s="49"/>
      <c r="O93" s="48">
        <f>+K93-M93</f>
        <v>2569700641.1100006</v>
      </c>
      <c r="P93" s="195"/>
    </row>
    <row r="94" spans="2:16" hidden="1" x14ac:dyDescent="0.25">
      <c r="B94" s="259">
        <v>5347</v>
      </c>
      <c r="C94" s="174" t="s">
        <v>1256</v>
      </c>
      <c r="D94" s="174"/>
      <c r="E94" s="174"/>
      <c r="F94" s="174"/>
      <c r="G94" s="174"/>
      <c r="H94" s="174"/>
      <c r="I94" s="179" t="s">
        <v>1230</v>
      </c>
      <c r="J94" s="174"/>
      <c r="K94" s="222">
        <v>0</v>
      </c>
      <c r="L94" s="188"/>
      <c r="M94" s="222">
        <v>0</v>
      </c>
      <c r="N94" s="49"/>
      <c r="O94" s="49"/>
      <c r="P94" s="195"/>
    </row>
    <row r="95" spans="2:16" hidden="1" x14ac:dyDescent="0.25">
      <c r="B95" s="259">
        <v>5351</v>
      </c>
      <c r="C95" s="174" t="s">
        <v>1257</v>
      </c>
      <c r="D95" s="174"/>
      <c r="E95" s="174"/>
      <c r="F95" s="174"/>
      <c r="G95" s="174"/>
      <c r="H95" s="174"/>
      <c r="I95" s="179" t="s">
        <v>1230</v>
      </c>
      <c r="J95" s="174"/>
      <c r="K95" s="222">
        <v>0</v>
      </c>
      <c r="L95" s="188"/>
      <c r="M95" s="34">
        <v>0</v>
      </c>
      <c r="N95" s="49"/>
      <c r="O95" s="49"/>
      <c r="P95" s="195"/>
    </row>
    <row r="96" spans="2:16" x14ac:dyDescent="0.25">
      <c r="B96" s="259">
        <v>5360</v>
      </c>
      <c r="C96" s="174" t="s">
        <v>1258</v>
      </c>
      <c r="D96" s="174"/>
      <c r="E96" s="174"/>
      <c r="F96" s="174"/>
      <c r="G96" s="174"/>
      <c r="H96" s="174"/>
      <c r="I96" s="179" t="s">
        <v>1230</v>
      </c>
      <c r="J96" s="174"/>
      <c r="K96" s="222">
        <v>2120715604.3</v>
      </c>
      <c r="L96" s="191"/>
      <c r="M96" s="190">
        <v>0</v>
      </c>
      <c r="N96" s="191"/>
      <c r="O96" s="191">
        <f>+K97-M97</f>
        <v>573234637.62</v>
      </c>
      <c r="P96" s="176"/>
    </row>
    <row r="97" spans="2:16" x14ac:dyDescent="0.25">
      <c r="B97" s="259">
        <v>5366</v>
      </c>
      <c r="C97" s="174" t="s">
        <v>1259</v>
      </c>
      <c r="D97" s="174"/>
      <c r="E97" s="174"/>
      <c r="F97" s="174"/>
      <c r="G97" s="174"/>
      <c r="H97" s="174"/>
      <c r="I97" s="179" t="s">
        <v>1230</v>
      </c>
      <c r="J97" s="174"/>
      <c r="K97" s="190">
        <v>840734347.62</v>
      </c>
      <c r="L97" s="191"/>
      <c r="M97" s="190">
        <v>267499710</v>
      </c>
      <c r="N97" s="191"/>
      <c r="O97" s="191">
        <f>+K98-M98</f>
        <v>-124249600.80999994</v>
      </c>
      <c r="P97" s="176"/>
    </row>
    <row r="98" spans="2:16" x14ac:dyDescent="0.25">
      <c r="B98" s="259">
        <v>5368</v>
      </c>
      <c r="C98" s="174" t="s">
        <v>1260</v>
      </c>
      <c r="D98" s="174"/>
      <c r="E98" s="174"/>
      <c r="F98" s="174"/>
      <c r="G98" s="174"/>
      <c r="H98" s="174"/>
      <c r="I98" s="179" t="s">
        <v>1230</v>
      </c>
      <c r="J98" s="174"/>
      <c r="K98" s="190">
        <v>1172600149.51</v>
      </c>
      <c r="L98" s="191"/>
      <c r="M98" s="190">
        <v>1296849750.3199999</v>
      </c>
      <c r="N98" s="191"/>
      <c r="O98" s="191"/>
      <c r="P98" s="176"/>
    </row>
    <row r="99" spans="2:16" x14ac:dyDescent="0.25">
      <c r="B99" s="259"/>
      <c r="C99" s="174"/>
      <c r="D99" s="174"/>
      <c r="E99" s="174"/>
      <c r="F99" s="174"/>
      <c r="G99" s="174"/>
      <c r="H99" s="174"/>
      <c r="I99" s="184"/>
      <c r="J99" s="174"/>
      <c r="K99" s="190"/>
      <c r="L99" s="191"/>
      <c r="M99" s="191"/>
      <c r="N99" s="191"/>
      <c r="O99" s="187" t="e">
        <f>+#REF!-#REF!</f>
        <v>#REF!</v>
      </c>
      <c r="P99" s="176"/>
    </row>
    <row r="100" spans="2:16" hidden="1" x14ac:dyDescent="0.25">
      <c r="B100" s="258">
        <v>54</v>
      </c>
      <c r="C100" s="173" t="s">
        <v>1095</v>
      </c>
      <c r="D100" s="173"/>
      <c r="E100" s="173"/>
      <c r="F100" s="173"/>
      <c r="G100" s="173"/>
      <c r="H100" s="174"/>
      <c r="I100" s="179" t="s">
        <v>1230</v>
      </c>
      <c r="J100" s="174"/>
      <c r="K100" s="48">
        <f>SUM(K101:K102)</f>
        <v>0</v>
      </c>
      <c r="L100" s="188"/>
      <c r="M100" s="48">
        <f>SUM(M101:M102)</f>
        <v>0</v>
      </c>
      <c r="N100" s="191"/>
      <c r="O100" s="188"/>
      <c r="P100" s="176"/>
    </row>
    <row r="101" spans="2:16" hidden="1" x14ac:dyDescent="0.25">
      <c r="B101" s="259">
        <v>5424</v>
      </c>
      <c r="C101" s="174" t="s">
        <v>1261</v>
      </c>
      <c r="D101" s="174"/>
      <c r="E101" s="174"/>
      <c r="F101" s="174"/>
      <c r="G101" s="174"/>
      <c r="H101" s="174"/>
      <c r="I101" s="184"/>
      <c r="J101" s="174"/>
      <c r="K101" s="190">
        <v>0</v>
      </c>
      <c r="L101" s="190"/>
      <c r="M101" s="191">
        <v>0</v>
      </c>
      <c r="N101" s="191"/>
      <c r="O101" s="188"/>
      <c r="P101" s="176"/>
    </row>
    <row r="102" spans="2:16" x14ac:dyDescent="0.25">
      <c r="B102" s="259"/>
      <c r="C102" s="174"/>
      <c r="D102" s="174"/>
      <c r="E102" s="174"/>
      <c r="F102" s="174"/>
      <c r="G102" s="174"/>
      <c r="H102" s="174"/>
      <c r="I102" s="184"/>
      <c r="J102" s="174"/>
      <c r="K102" s="190"/>
      <c r="L102" s="191"/>
      <c r="M102" s="191"/>
      <c r="N102" s="191"/>
      <c r="O102" s="188"/>
      <c r="P102" s="176"/>
    </row>
    <row r="103" spans="2:16" s="219" customFormat="1" x14ac:dyDescent="0.25">
      <c r="B103" s="258">
        <v>57</v>
      </c>
      <c r="C103" s="173" t="s">
        <v>1262</v>
      </c>
      <c r="D103" s="173"/>
      <c r="E103" s="173"/>
      <c r="F103" s="173"/>
      <c r="G103" s="173"/>
      <c r="H103" s="174"/>
      <c r="I103" s="179"/>
      <c r="J103" s="174"/>
      <c r="K103" s="48">
        <f>SUM(K104:K105)</f>
        <v>234463368.59999999</v>
      </c>
      <c r="L103" s="188"/>
      <c r="M103" s="48">
        <f>SUM(M104:M105)</f>
        <v>205872370.22</v>
      </c>
      <c r="N103" s="194"/>
      <c r="O103" s="191">
        <f>+K104-M104</f>
        <v>28590998.379999995</v>
      </c>
      <c r="P103" s="176"/>
    </row>
    <row r="104" spans="2:16" s="219" customFormat="1" x14ac:dyDescent="0.25">
      <c r="B104" s="259">
        <v>5720</v>
      </c>
      <c r="C104" s="174" t="s">
        <v>1263</v>
      </c>
      <c r="D104" s="174"/>
      <c r="E104" s="174"/>
      <c r="F104" s="174"/>
      <c r="G104" s="174"/>
      <c r="H104" s="174"/>
      <c r="I104" s="179" t="s">
        <v>1230</v>
      </c>
      <c r="J104" s="174"/>
      <c r="K104" s="190">
        <v>234463368.59999999</v>
      </c>
      <c r="L104" s="190"/>
      <c r="M104" s="191">
        <v>205872370.22</v>
      </c>
      <c r="N104" s="34"/>
      <c r="O104" s="34"/>
      <c r="P104" s="176"/>
    </row>
    <row r="105" spans="2:16" s="219" customFormat="1" hidden="1" x14ac:dyDescent="0.25">
      <c r="B105" s="259">
        <v>5722</v>
      </c>
      <c r="C105" s="174" t="s">
        <v>1244</v>
      </c>
      <c r="D105" s="174"/>
      <c r="E105" s="174"/>
      <c r="F105" s="174"/>
      <c r="G105" s="174"/>
      <c r="H105" s="174"/>
      <c r="I105" s="184"/>
      <c r="J105" s="174"/>
      <c r="K105" s="190">
        <v>0</v>
      </c>
      <c r="L105" s="190"/>
      <c r="M105" s="191">
        <v>0</v>
      </c>
      <c r="N105" s="34"/>
      <c r="O105" s="34"/>
      <c r="P105" s="176"/>
    </row>
    <row r="106" spans="2:16" s="219" customFormat="1" x14ac:dyDescent="0.25">
      <c r="B106" s="259"/>
      <c r="C106" s="174"/>
      <c r="D106" s="174"/>
      <c r="E106" s="174"/>
      <c r="F106" s="174"/>
      <c r="G106" s="174"/>
      <c r="H106" s="174"/>
      <c r="I106" s="184"/>
      <c r="J106" s="174"/>
      <c r="K106" s="190"/>
      <c r="L106" s="190"/>
      <c r="M106" s="191"/>
      <c r="N106" s="188"/>
      <c r="O106" s="187">
        <f>+K107-M107</f>
        <v>-3831890837.0700073</v>
      </c>
      <c r="P106" s="176"/>
    </row>
    <row r="107" spans="2:16" s="219" customFormat="1" x14ac:dyDescent="0.25">
      <c r="B107" s="258"/>
      <c r="C107" s="173" t="s">
        <v>1232</v>
      </c>
      <c r="D107" s="173"/>
      <c r="E107" s="173"/>
      <c r="F107" s="173"/>
      <c r="G107" s="173"/>
      <c r="H107" s="173"/>
      <c r="I107" s="179"/>
      <c r="J107" s="174"/>
      <c r="K107" s="48">
        <f>+K71-K82</f>
        <v>-3069970541.0300293</v>
      </c>
      <c r="L107" s="188"/>
      <c r="M107" s="187">
        <f>+M71-M82</f>
        <v>761920296.03997803</v>
      </c>
      <c r="N107" s="191"/>
      <c r="O107" s="191"/>
      <c r="P107" s="176"/>
    </row>
    <row r="108" spans="2:16" s="219" customFormat="1" x14ac:dyDescent="0.25">
      <c r="B108" s="258"/>
      <c r="C108" s="174"/>
      <c r="D108" s="174"/>
      <c r="E108" s="174"/>
      <c r="F108" s="174"/>
      <c r="G108" s="174"/>
      <c r="H108" s="174"/>
      <c r="I108" s="184"/>
      <c r="J108" s="174"/>
      <c r="K108" s="191"/>
      <c r="L108" s="191"/>
      <c r="M108" s="191"/>
      <c r="N108" s="191"/>
      <c r="O108" s="191"/>
      <c r="P108" s="176"/>
    </row>
    <row r="109" spans="2:16" s="219" customFormat="1" x14ac:dyDescent="0.25">
      <c r="B109" s="258"/>
      <c r="C109" s="174"/>
      <c r="D109" s="174"/>
      <c r="E109" s="174"/>
      <c r="F109" s="174"/>
      <c r="G109" s="174"/>
      <c r="H109" s="174"/>
      <c r="I109" s="184"/>
      <c r="J109" s="174"/>
      <c r="K109" s="191"/>
      <c r="L109" s="191"/>
      <c r="M109" s="191"/>
      <c r="N109" s="191"/>
      <c r="O109" s="191"/>
      <c r="P109" s="176"/>
    </row>
    <row r="110" spans="2:16" s="219" customFormat="1" x14ac:dyDescent="0.25">
      <c r="B110" s="258"/>
      <c r="C110" s="173" t="s">
        <v>1233</v>
      </c>
      <c r="D110" s="173"/>
      <c r="E110" s="173"/>
      <c r="F110" s="173"/>
      <c r="G110" s="173"/>
      <c r="H110" s="173"/>
      <c r="I110" s="179"/>
      <c r="J110" s="180"/>
      <c r="K110" s="187">
        <f>+K111</f>
        <v>1041289977.6899999</v>
      </c>
      <c r="L110" s="188"/>
      <c r="M110" s="187">
        <f>+M111</f>
        <v>259916312.80000001</v>
      </c>
      <c r="N110" s="191"/>
      <c r="O110" s="191"/>
      <c r="P110" s="176"/>
    </row>
    <row r="111" spans="2:16" s="219" customFormat="1" x14ac:dyDescent="0.25">
      <c r="B111" s="258">
        <v>48</v>
      </c>
      <c r="C111" s="173" t="s">
        <v>782</v>
      </c>
      <c r="D111" s="174"/>
      <c r="E111" s="174"/>
      <c r="F111" s="174"/>
      <c r="G111" s="174"/>
      <c r="H111" s="174"/>
      <c r="I111" s="184"/>
      <c r="J111" s="180"/>
      <c r="K111" s="223">
        <f>SUM(K112:K115)</f>
        <v>1041289977.6899999</v>
      </c>
      <c r="L111" s="191"/>
      <c r="M111" s="223">
        <f>+M113+M114</f>
        <v>259916312.80000001</v>
      </c>
      <c r="N111" s="191"/>
      <c r="O111" s="191"/>
      <c r="P111" s="176"/>
    </row>
    <row r="112" spans="2:16" s="219" customFormat="1" x14ac:dyDescent="0.25">
      <c r="B112" s="259">
        <v>4802</v>
      </c>
      <c r="C112" s="174" t="s">
        <v>1264</v>
      </c>
      <c r="D112" s="174"/>
      <c r="E112" s="174"/>
      <c r="F112" s="174"/>
      <c r="G112" s="174"/>
      <c r="H112" s="174"/>
      <c r="I112" s="179" t="s">
        <v>1225</v>
      </c>
      <c r="J112" s="180"/>
      <c r="K112" s="190">
        <v>179031434.91999999</v>
      </c>
      <c r="L112" s="191"/>
      <c r="M112" s="190">
        <v>0</v>
      </c>
      <c r="N112" s="191"/>
      <c r="O112" s="191"/>
      <c r="P112" s="176"/>
    </row>
    <row r="113" spans="2:16" s="219" customFormat="1" x14ac:dyDescent="0.25">
      <c r="B113" s="259">
        <v>4808</v>
      </c>
      <c r="C113" s="174" t="s">
        <v>1265</v>
      </c>
      <c r="D113" s="174"/>
      <c r="E113" s="174"/>
      <c r="F113" s="174"/>
      <c r="G113" s="174"/>
      <c r="H113" s="174"/>
      <c r="I113" s="179" t="s">
        <v>1225</v>
      </c>
      <c r="J113" s="174"/>
      <c r="K113" s="190">
        <v>465875291.13</v>
      </c>
      <c r="L113" s="191"/>
      <c r="M113" s="190">
        <v>259916312.80000001</v>
      </c>
      <c r="N113" s="191"/>
      <c r="O113" s="191"/>
      <c r="P113" s="176"/>
    </row>
    <row r="114" spans="2:16" s="219" customFormat="1" ht="12.75" hidden="1" customHeight="1" x14ac:dyDescent="0.25">
      <c r="B114" s="259">
        <v>4830</v>
      </c>
      <c r="C114" s="174" t="s">
        <v>1266</v>
      </c>
      <c r="D114" s="174"/>
      <c r="E114" s="174"/>
      <c r="F114" s="174"/>
      <c r="G114" s="174"/>
      <c r="H114" s="174"/>
      <c r="I114" s="179" t="s">
        <v>1225</v>
      </c>
      <c r="J114" s="174"/>
      <c r="K114" s="190">
        <v>0</v>
      </c>
      <c r="L114" s="191"/>
      <c r="M114" s="190">
        <v>0</v>
      </c>
      <c r="N114" s="191"/>
      <c r="O114" s="191"/>
      <c r="P114" s="176"/>
    </row>
    <row r="115" spans="2:16" s="219" customFormat="1" x14ac:dyDescent="0.25">
      <c r="B115" s="259">
        <v>4831</v>
      </c>
      <c r="C115" s="174" t="s">
        <v>1267</v>
      </c>
      <c r="D115" s="174"/>
      <c r="E115" s="224"/>
      <c r="F115" s="224"/>
      <c r="G115" s="174"/>
      <c r="H115" s="174"/>
      <c r="I115" s="225" t="s">
        <v>1225</v>
      </c>
      <c r="J115" s="224"/>
      <c r="K115" s="190">
        <v>396383251.63999999</v>
      </c>
      <c r="L115" s="191"/>
      <c r="M115" s="190">
        <v>0</v>
      </c>
      <c r="N115" s="191"/>
      <c r="O115" s="191"/>
      <c r="P115" s="176"/>
    </row>
    <row r="116" spans="2:16" s="219" customFormat="1" x14ac:dyDescent="0.25">
      <c r="B116" s="258"/>
      <c r="C116" s="174"/>
      <c r="D116" s="174"/>
      <c r="E116" s="174"/>
      <c r="F116" s="174"/>
      <c r="G116" s="174"/>
      <c r="H116" s="174"/>
      <c r="I116" s="184"/>
      <c r="J116" s="174"/>
      <c r="K116" s="191"/>
      <c r="L116" s="191"/>
      <c r="M116" s="191"/>
      <c r="N116" s="191"/>
      <c r="O116" s="191"/>
      <c r="P116" s="176"/>
    </row>
    <row r="117" spans="2:16" s="219" customFormat="1" x14ac:dyDescent="0.25">
      <c r="B117" s="258"/>
      <c r="C117" s="173" t="s">
        <v>1268</v>
      </c>
      <c r="D117" s="174"/>
      <c r="E117" s="174"/>
      <c r="F117" s="174"/>
      <c r="G117" s="174"/>
      <c r="H117" s="174"/>
      <c r="I117" s="184"/>
      <c r="J117" s="174"/>
      <c r="K117" s="191"/>
      <c r="L117" s="191"/>
      <c r="M117" s="191"/>
      <c r="N117" s="188"/>
      <c r="O117" s="187">
        <f>+K118-M118</f>
        <v>40230771.950000048</v>
      </c>
      <c r="P117" s="195"/>
    </row>
    <row r="118" spans="2:16" s="219" customFormat="1" x14ac:dyDescent="0.25">
      <c r="B118" s="258">
        <v>58</v>
      </c>
      <c r="C118" s="173" t="s">
        <v>963</v>
      </c>
      <c r="D118" s="174"/>
      <c r="E118" s="174"/>
      <c r="F118" s="174"/>
      <c r="G118" s="174"/>
      <c r="H118" s="174"/>
      <c r="I118" s="179"/>
      <c r="J118" s="174"/>
      <c r="K118" s="187">
        <f>SUM(K119:K120)</f>
        <v>901089830.59000003</v>
      </c>
      <c r="L118" s="188"/>
      <c r="M118" s="187">
        <f>SUM(M119:M120)</f>
        <v>860859058.63999999</v>
      </c>
      <c r="N118" s="191"/>
      <c r="O118" s="191" t="e">
        <f>+#REF!-#REF!</f>
        <v>#REF!</v>
      </c>
      <c r="P118" s="226"/>
    </row>
    <row r="119" spans="2:16" s="219" customFormat="1" ht="12" customHeight="1" x14ac:dyDescent="0.25">
      <c r="B119" s="259">
        <v>5804</v>
      </c>
      <c r="C119" s="174" t="s">
        <v>1264</v>
      </c>
      <c r="D119" s="174"/>
      <c r="E119" s="174"/>
      <c r="F119" s="174"/>
      <c r="G119" s="174"/>
      <c r="H119" s="174"/>
      <c r="I119" s="179" t="s">
        <v>1230</v>
      </c>
      <c r="J119" s="174"/>
      <c r="K119" s="191">
        <v>0</v>
      </c>
      <c r="L119" s="188"/>
      <c r="M119" s="190">
        <v>289928741</v>
      </c>
      <c r="N119" s="191"/>
      <c r="O119" s="191"/>
      <c r="P119" s="226"/>
    </row>
    <row r="120" spans="2:16" s="219" customFormat="1" x14ac:dyDescent="0.25">
      <c r="B120" s="259">
        <v>5890</v>
      </c>
      <c r="C120" s="174" t="s">
        <v>1269</v>
      </c>
      <c r="D120" s="174"/>
      <c r="E120" s="174"/>
      <c r="F120" s="174"/>
      <c r="G120" s="174"/>
      <c r="H120" s="174"/>
      <c r="I120" s="179" t="s">
        <v>1230</v>
      </c>
      <c r="J120" s="174"/>
      <c r="K120" s="190">
        <v>901089830.59000003</v>
      </c>
      <c r="L120" s="191"/>
      <c r="M120" s="190">
        <v>570930317.63999999</v>
      </c>
      <c r="N120" s="191"/>
      <c r="O120" s="191"/>
      <c r="P120" s="176"/>
    </row>
    <row r="121" spans="2:16" x14ac:dyDescent="0.25">
      <c r="B121" s="183"/>
      <c r="C121" s="174"/>
      <c r="D121" s="174"/>
      <c r="E121" s="174"/>
      <c r="F121" s="174"/>
      <c r="G121" s="174"/>
      <c r="H121" s="174"/>
      <c r="I121" s="184"/>
      <c r="J121" s="174"/>
      <c r="K121" s="191"/>
      <c r="L121" s="191"/>
      <c r="M121" s="191"/>
      <c r="N121" s="191"/>
      <c r="O121" s="191"/>
      <c r="P121" s="176"/>
    </row>
    <row r="122" spans="2:16" x14ac:dyDescent="0.25">
      <c r="B122" s="183"/>
      <c r="C122" s="174"/>
      <c r="D122" s="174"/>
      <c r="E122" s="174"/>
      <c r="F122" s="174"/>
      <c r="G122" s="174"/>
      <c r="H122" s="174"/>
      <c r="I122" s="184"/>
      <c r="J122" s="174"/>
      <c r="K122" s="191"/>
      <c r="L122" s="191"/>
      <c r="M122" s="191"/>
      <c r="N122" s="191"/>
      <c r="O122" s="193"/>
      <c r="P122" s="176"/>
    </row>
    <row r="123" spans="2:16" x14ac:dyDescent="0.25">
      <c r="B123" s="183"/>
      <c r="C123" s="173" t="s">
        <v>1237</v>
      </c>
      <c r="D123" s="174"/>
      <c r="E123" s="174"/>
      <c r="F123" s="174"/>
      <c r="G123" s="174"/>
      <c r="H123" s="174"/>
      <c r="I123" s="184"/>
      <c r="J123" s="180"/>
      <c r="K123" s="187">
        <f>+K110-K118</f>
        <v>140200147.0999999</v>
      </c>
      <c r="L123" s="188"/>
      <c r="M123" s="187">
        <f>+M110-M118</f>
        <v>-600942745.83999991</v>
      </c>
      <c r="N123" s="191"/>
      <c r="O123" s="191"/>
      <c r="P123" s="176"/>
    </row>
    <row r="124" spans="2:16" x14ac:dyDescent="0.25">
      <c r="B124" s="183"/>
      <c r="C124" s="174"/>
      <c r="D124" s="174"/>
      <c r="E124" s="174"/>
      <c r="F124" s="174"/>
      <c r="G124" s="174"/>
      <c r="H124" s="174"/>
      <c r="I124" s="184"/>
      <c r="J124" s="174"/>
      <c r="K124" s="191"/>
      <c r="L124" s="191"/>
      <c r="M124" s="191"/>
      <c r="N124" s="191"/>
      <c r="O124" s="191"/>
      <c r="P124" s="176"/>
    </row>
    <row r="125" spans="2:16" ht="12" thickBot="1" x14ac:dyDescent="0.3">
      <c r="B125" s="183"/>
      <c r="C125" s="174"/>
      <c r="D125" s="174"/>
      <c r="E125" s="174"/>
      <c r="F125" s="174"/>
      <c r="G125" s="174"/>
      <c r="H125" s="174"/>
      <c r="I125" s="184"/>
      <c r="J125" s="174"/>
      <c r="K125" s="191"/>
      <c r="L125" s="191"/>
      <c r="M125" s="191"/>
      <c r="N125" s="188"/>
      <c r="O125" s="202">
        <f>+K126-M126</f>
        <v>-3090747944.1300077</v>
      </c>
      <c r="P125" s="176"/>
    </row>
    <row r="126" spans="2:16" ht="12.75" thickTop="1" thickBot="1" x14ac:dyDescent="0.3">
      <c r="B126" s="183"/>
      <c r="C126" s="173" t="s">
        <v>1238</v>
      </c>
      <c r="D126" s="173"/>
      <c r="E126" s="173"/>
      <c r="F126" s="173"/>
      <c r="G126" s="173"/>
      <c r="H126" s="173"/>
      <c r="I126" s="179"/>
      <c r="J126" s="174"/>
      <c r="K126" s="202">
        <f>+K107+K123</f>
        <v>-2929770393.9300294</v>
      </c>
      <c r="L126" s="188"/>
      <c r="M126" s="202">
        <f>+M107+M123</f>
        <v>160977550.19997811</v>
      </c>
      <c r="N126" s="188"/>
      <c r="O126" s="188"/>
      <c r="P126" s="176"/>
    </row>
    <row r="127" spans="2:16" ht="12" thickTop="1" x14ac:dyDescent="0.25">
      <c r="B127" s="183"/>
      <c r="C127" s="174"/>
      <c r="D127" s="174"/>
      <c r="E127" s="174"/>
      <c r="F127" s="174"/>
      <c r="G127" s="174"/>
      <c r="H127" s="174"/>
      <c r="I127" s="184"/>
      <c r="J127" s="174"/>
      <c r="K127" s="203"/>
      <c r="L127" s="203"/>
      <c r="M127" s="203"/>
      <c r="N127" s="204"/>
      <c r="O127" s="204"/>
      <c r="P127" s="176"/>
    </row>
    <row r="128" spans="2:16" ht="12" thickBot="1" x14ac:dyDescent="0.3">
      <c r="B128" s="183"/>
      <c r="C128" s="174"/>
      <c r="D128" s="174"/>
      <c r="E128" s="174"/>
      <c r="F128" s="174"/>
      <c r="G128" s="174"/>
      <c r="H128" s="174"/>
      <c r="I128" s="205"/>
      <c r="J128" s="174"/>
      <c r="K128" s="186"/>
      <c r="L128" s="175"/>
      <c r="M128" s="175"/>
      <c r="N128" s="206"/>
      <c r="O128" s="206"/>
      <c r="P128" s="176"/>
    </row>
    <row r="129" spans="2:16" x14ac:dyDescent="0.25">
      <c r="B129" s="207"/>
      <c r="C129" s="208"/>
      <c r="D129" s="208"/>
      <c r="E129" s="208"/>
      <c r="F129" s="208"/>
      <c r="G129" s="208"/>
      <c r="H129" s="208"/>
      <c r="I129" s="209"/>
      <c r="J129" s="208"/>
      <c r="K129" s="210"/>
      <c r="L129" s="210"/>
      <c r="M129" s="210"/>
      <c r="N129" s="208"/>
      <c r="O129" s="208"/>
      <c r="P129" s="211"/>
    </row>
    <row r="130" spans="2:16" x14ac:dyDescent="0.25">
      <c r="B130" s="183"/>
      <c r="C130" s="174"/>
      <c r="D130" s="174"/>
      <c r="E130" s="174"/>
      <c r="F130" s="174"/>
      <c r="G130" s="174"/>
      <c r="H130" s="174"/>
      <c r="I130" s="205"/>
      <c r="J130" s="174"/>
      <c r="K130" s="186"/>
      <c r="L130" s="186"/>
      <c r="M130" s="186"/>
      <c r="N130" s="174"/>
      <c r="O130" s="174"/>
      <c r="P130" s="82"/>
    </row>
    <row r="131" spans="2:16" x14ac:dyDescent="0.25">
      <c r="B131" s="183"/>
      <c r="C131" s="174"/>
      <c r="D131" s="174"/>
      <c r="E131" s="174"/>
      <c r="F131" s="174"/>
      <c r="G131" s="174"/>
      <c r="H131" s="174"/>
      <c r="I131" s="205"/>
      <c r="J131" s="174"/>
      <c r="K131" s="186"/>
      <c r="L131" s="186"/>
      <c r="M131" s="186"/>
      <c r="N131" s="174"/>
      <c r="O131" s="174"/>
      <c r="P131" s="82"/>
    </row>
    <row r="132" spans="2:16" x14ac:dyDescent="0.25">
      <c r="B132" s="183"/>
      <c r="C132" s="174"/>
      <c r="D132" s="174"/>
      <c r="E132" s="174"/>
      <c r="F132" s="174"/>
      <c r="G132" s="174"/>
      <c r="H132" s="174"/>
      <c r="I132" s="205"/>
      <c r="J132" s="174"/>
      <c r="K132" s="186"/>
      <c r="L132" s="186"/>
      <c r="M132" s="186"/>
      <c r="N132" s="174"/>
      <c r="O132" s="174"/>
      <c r="P132" s="82"/>
    </row>
    <row r="133" spans="2:16" x14ac:dyDescent="0.25">
      <c r="B133" s="183"/>
      <c r="C133" s="174"/>
      <c r="D133" s="174"/>
      <c r="E133" s="174"/>
      <c r="F133" s="174"/>
      <c r="G133" s="174"/>
      <c r="H133" s="174"/>
      <c r="I133" s="205"/>
      <c r="J133" s="174"/>
      <c r="K133" s="175"/>
      <c r="L133" s="175"/>
      <c r="M133" s="175"/>
      <c r="N133" s="174"/>
      <c r="O133" s="174"/>
      <c r="P133" s="176"/>
    </row>
    <row r="134" spans="2:16" ht="12" x14ac:dyDescent="0.25">
      <c r="B134" s="227"/>
      <c r="C134" s="343" t="s">
        <v>1239</v>
      </c>
      <c r="D134" s="343"/>
      <c r="E134" s="343"/>
      <c r="F134" s="343"/>
      <c r="G134" s="343"/>
      <c r="H134" s="343"/>
      <c r="I134" s="343"/>
      <c r="J134" s="114"/>
      <c r="K134" s="114"/>
      <c r="L134" s="333" t="s">
        <v>1162</v>
      </c>
      <c r="M134" s="333"/>
      <c r="N134" s="333"/>
      <c r="O134" s="333"/>
      <c r="P134" s="176"/>
    </row>
    <row r="135" spans="2:16" ht="12" x14ac:dyDescent="0.25">
      <c r="B135" s="177"/>
      <c r="C135" s="330" t="s">
        <v>1163</v>
      </c>
      <c r="D135" s="330"/>
      <c r="E135" s="330"/>
      <c r="F135" s="330"/>
      <c r="G135" s="330"/>
      <c r="H135" s="330"/>
      <c r="I135" s="330"/>
      <c r="J135" s="113"/>
      <c r="K135" s="113"/>
      <c r="L135" s="329" t="s">
        <v>1164</v>
      </c>
      <c r="M135" s="329"/>
      <c r="N135" s="329"/>
      <c r="O135" s="329"/>
      <c r="P135" s="176"/>
    </row>
    <row r="136" spans="2:16" ht="12" x14ac:dyDescent="0.25">
      <c r="B136" s="177"/>
      <c r="C136" s="330" t="s">
        <v>1240</v>
      </c>
      <c r="D136" s="330"/>
      <c r="E136" s="330"/>
      <c r="F136" s="330"/>
      <c r="G136" s="330"/>
      <c r="H136" s="330"/>
      <c r="I136" s="330"/>
      <c r="J136" s="115"/>
      <c r="K136" s="212"/>
      <c r="L136" s="332" t="s">
        <v>1166</v>
      </c>
      <c r="M136" s="332"/>
      <c r="N136" s="332"/>
      <c r="O136" s="213"/>
      <c r="P136" s="176"/>
    </row>
    <row r="137" spans="2:16" ht="12" x14ac:dyDescent="0.25">
      <c r="B137" s="177"/>
      <c r="C137" s="228"/>
      <c r="D137" s="229"/>
      <c r="E137" s="229"/>
      <c r="F137" s="229"/>
      <c r="G137" s="229"/>
      <c r="H137" s="228"/>
      <c r="I137" s="230"/>
      <c r="J137" s="115"/>
      <c r="K137" s="212"/>
      <c r="L137" s="231"/>
      <c r="M137" s="231"/>
      <c r="N137" s="232"/>
      <c r="O137" s="213"/>
      <c r="P137" s="176"/>
    </row>
    <row r="138" spans="2:16" ht="12" x14ac:dyDescent="0.25">
      <c r="B138" s="177"/>
      <c r="C138" s="228"/>
      <c r="D138" s="229"/>
      <c r="E138" s="229"/>
      <c r="F138" s="229"/>
      <c r="G138" s="229"/>
      <c r="H138" s="228"/>
      <c r="I138" s="230"/>
      <c r="J138" s="115"/>
      <c r="K138" s="212"/>
      <c r="L138" s="231"/>
      <c r="M138" s="231"/>
      <c r="N138" s="213"/>
      <c r="O138" s="213"/>
      <c r="P138" s="176"/>
    </row>
    <row r="139" spans="2:16" ht="12" x14ac:dyDescent="0.25">
      <c r="B139" s="177"/>
      <c r="C139" s="228"/>
      <c r="D139" s="229"/>
      <c r="E139" s="229"/>
      <c r="F139" s="229"/>
      <c r="G139" s="233"/>
      <c r="H139" s="333" t="s">
        <v>1167</v>
      </c>
      <c r="I139" s="333"/>
      <c r="J139" s="333"/>
      <c r="K139" s="333"/>
      <c r="L139" s="231"/>
      <c r="M139" s="231"/>
      <c r="N139" s="213"/>
      <c r="O139" s="213"/>
      <c r="P139" s="176"/>
    </row>
    <row r="140" spans="2:16" ht="12" x14ac:dyDescent="0.25">
      <c r="B140" s="177"/>
      <c r="C140" s="228"/>
      <c r="D140" s="229"/>
      <c r="E140" s="229"/>
      <c r="F140" s="229"/>
      <c r="G140" s="234"/>
      <c r="H140" s="329" t="s">
        <v>1168</v>
      </c>
      <c r="I140" s="329"/>
      <c r="J140" s="329"/>
      <c r="K140" s="329"/>
      <c r="L140" s="231"/>
      <c r="M140" s="231"/>
      <c r="N140" s="213"/>
      <c r="O140" s="213"/>
      <c r="P140" s="176"/>
    </row>
    <row r="141" spans="2:16" s="240" customFormat="1" ht="9" x14ac:dyDescent="0.25">
      <c r="B141" s="235"/>
      <c r="C141" s="345"/>
      <c r="D141" s="345"/>
      <c r="E141" s="345"/>
      <c r="F141" s="345"/>
      <c r="G141" s="345"/>
      <c r="H141" s="236"/>
      <c r="I141" s="237"/>
      <c r="J141" s="236"/>
      <c r="K141" s="238"/>
      <c r="L141" s="238"/>
      <c r="M141" s="238"/>
      <c r="N141" s="236"/>
      <c r="O141" s="236"/>
      <c r="P141" s="239"/>
    </row>
    <row r="142" spans="2:16" s="219" customFormat="1" ht="12.75" thickBot="1" x14ac:dyDescent="0.3">
      <c r="B142" s="346"/>
      <c r="C142" s="347"/>
      <c r="D142" s="347"/>
      <c r="E142" s="347"/>
      <c r="F142" s="347"/>
      <c r="G142" s="347"/>
      <c r="H142" s="347"/>
      <c r="I142" s="241"/>
      <c r="J142" s="242"/>
      <c r="K142" s="348"/>
      <c r="L142" s="348"/>
      <c r="M142" s="348"/>
      <c r="N142" s="348"/>
      <c r="O142" s="348"/>
      <c r="P142" s="349"/>
    </row>
  </sheetData>
  <mergeCells count="29">
    <mergeCell ref="C136:I136"/>
    <mergeCell ref="L136:N136"/>
    <mergeCell ref="B52:H52"/>
    <mergeCell ref="G63:P63"/>
    <mergeCell ref="G64:P64"/>
    <mergeCell ref="G65:P65"/>
    <mergeCell ref="G66:P66"/>
    <mergeCell ref="C93:F93"/>
    <mergeCell ref="C134:I134"/>
    <mergeCell ref="L134:O134"/>
    <mergeCell ref="C135:I135"/>
    <mergeCell ref="L135:O135"/>
    <mergeCell ref="H139:K139"/>
    <mergeCell ref="H140:K140"/>
    <mergeCell ref="C141:G141"/>
    <mergeCell ref="B142:H142"/>
    <mergeCell ref="K142:P142"/>
    <mergeCell ref="G2:P2"/>
    <mergeCell ref="G3:P3"/>
    <mergeCell ref="G5:P5"/>
    <mergeCell ref="C43:I43"/>
    <mergeCell ref="L43:O43"/>
    <mergeCell ref="G4:N4"/>
    <mergeCell ref="H48:K48"/>
    <mergeCell ref="C44:I44"/>
    <mergeCell ref="L44:O44"/>
    <mergeCell ref="C45:I45"/>
    <mergeCell ref="L45:N45"/>
    <mergeCell ref="H47:K47"/>
  </mergeCells>
  <printOptions horizontalCentered="1" verticalCentered="1"/>
  <pageMargins left="0.23622047244094491" right="0.23622047244094491" top="0.74803149606299213" bottom="0.55118110236220474" header="0.31496062992125984" footer="0.31496062992125984"/>
  <pageSetup scale="7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/>
  <dimension ref="A1:Q705"/>
  <sheetViews>
    <sheetView showGridLines="0" workbookViewId="0">
      <selection activeCell="C5" sqref="C5"/>
    </sheetView>
  </sheetViews>
  <sheetFormatPr baseColWidth="10" defaultRowHeight="15" x14ac:dyDescent="0.25"/>
  <cols>
    <col min="1" max="1" width="14.85546875" style="286" customWidth="1"/>
    <col min="2" max="2" width="6.28515625" style="286" customWidth="1"/>
    <col min="3" max="3" width="39.28515625" style="286" customWidth="1"/>
    <col min="4" max="4" width="20.140625" style="288" bestFit="1" customWidth="1"/>
    <col min="5" max="5" width="19.42578125" style="288" bestFit="1" customWidth="1"/>
    <col min="6" max="6" width="19.42578125" style="288" customWidth="1"/>
    <col min="7" max="7" width="20.85546875" style="288" customWidth="1"/>
    <col min="8" max="8" width="17.140625" style="296" customWidth="1"/>
    <col min="9" max="9" width="16.140625" style="299" customWidth="1"/>
    <col min="10" max="10" width="17.85546875" style="286" bestFit="1" customWidth="1"/>
    <col min="11" max="16384" width="11.42578125" style="286"/>
  </cols>
  <sheetData>
    <row r="1" spans="1:17" x14ac:dyDescent="0.25">
      <c r="G1" s="289"/>
      <c r="H1" s="295"/>
      <c r="I1" s="298"/>
      <c r="J1" s="290"/>
      <c r="K1" s="290"/>
      <c r="L1" s="290"/>
      <c r="M1" s="290"/>
      <c r="N1" s="290"/>
      <c r="O1" s="290"/>
      <c r="P1" s="290"/>
      <c r="Q1" s="290"/>
    </row>
    <row r="2" spans="1:17" x14ac:dyDescent="0.25">
      <c r="A2" s="287" t="s">
        <v>0</v>
      </c>
      <c r="B2" s="287"/>
      <c r="C2" s="287" t="s">
        <v>1</v>
      </c>
      <c r="G2" s="289"/>
      <c r="H2" s="295"/>
      <c r="I2" s="298"/>
      <c r="J2" s="290"/>
      <c r="K2" s="290"/>
      <c r="L2" s="290"/>
      <c r="M2" s="290"/>
      <c r="N2" s="290"/>
      <c r="O2" s="290"/>
      <c r="P2" s="290"/>
      <c r="Q2" s="290"/>
    </row>
    <row r="3" spans="1:17" x14ac:dyDescent="0.25">
      <c r="A3" s="284" t="s">
        <v>2</v>
      </c>
      <c r="B3" s="284"/>
      <c r="C3" s="284" t="s">
        <v>3</v>
      </c>
      <c r="G3" s="289"/>
      <c r="H3" s="295"/>
      <c r="I3" s="298"/>
      <c r="J3" s="290"/>
      <c r="K3" s="290"/>
      <c r="L3" s="290"/>
      <c r="M3" s="290"/>
      <c r="N3" s="290"/>
      <c r="O3" s="290"/>
      <c r="P3" s="290"/>
      <c r="Q3" s="290"/>
    </row>
    <row r="4" spans="1:17" x14ac:dyDescent="0.25">
      <c r="A4" s="284" t="s">
        <v>4</v>
      </c>
      <c r="B4" s="284"/>
      <c r="C4" s="284" t="s">
        <v>5</v>
      </c>
      <c r="G4" s="338"/>
      <c r="H4" s="351"/>
      <c r="I4" s="338"/>
      <c r="J4" s="338"/>
      <c r="K4" s="338"/>
      <c r="L4" s="338"/>
      <c r="M4" s="338"/>
      <c r="N4" s="338"/>
      <c r="O4" s="338"/>
      <c r="P4" s="338"/>
      <c r="Q4" s="338"/>
    </row>
    <row r="5" spans="1:17" x14ac:dyDescent="0.25">
      <c r="A5" s="284" t="s">
        <v>6</v>
      </c>
      <c r="B5" s="284"/>
      <c r="C5" s="284" t="s">
        <v>7</v>
      </c>
      <c r="G5" s="289"/>
      <c r="H5" s="295"/>
      <c r="I5" s="298"/>
      <c r="J5" s="290"/>
      <c r="K5" s="290"/>
      <c r="L5" s="290"/>
      <c r="M5" s="290"/>
      <c r="N5" s="290"/>
      <c r="O5" s="290"/>
      <c r="P5" s="290"/>
      <c r="Q5" s="290"/>
    </row>
    <row r="6" spans="1:17" ht="29.25" customHeight="1" x14ac:dyDescent="0.25">
      <c r="A6" s="284" t="s">
        <v>8</v>
      </c>
      <c r="B6" s="284"/>
      <c r="C6" s="284" t="s">
        <v>9</v>
      </c>
      <c r="G6" s="289"/>
      <c r="H6" s="295"/>
      <c r="I6" s="298"/>
      <c r="J6" s="290"/>
      <c r="K6" s="290"/>
      <c r="L6" s="290"/>
      <c r="M6" s="290"/>
      <c r="N6" s="290"/>
      <c r="O6" s="290"/>
      <c r="P6" s="290"/>
      <c r="Q6" s="290"/>
    </row>
    <row r="7" spans="1:17" ht="22.5" customHeight="1" x14ac:dyDescent="0.25">
      <c r="A7" s="284" t="s">
        <v>10</v>
      </c>
      <c r="B7" s="284"/>
      <c r="C7" s="284" t="s">
        <v>11</v>
      </c>
    </row>
    <row r="8" spans="1:17" x14ac:dyDescent="0.25">
      <c r="A8" s="284"/>
      <c r="B8" s="284"/>
      <c r="C8" s="284"/>
    </row>
    <row r="9" spans="1:17" s="291" customFormat="1" ht="30" x14ac:dyDescent="0.25">
      <c r="A9" s="282" t="s">
        <v>12</v>
      </c>
      <c r="B9" s="282"/>
      <c r="C9" s="282" t="s">
        <v>13</v>
      </c>
      <c r="D9" s="283" t="s">
        <v>14</v>
      </c>
      <c r="E9" s="283" t="s">
        <v>15</v>
      </c>
      <c r="F9" s="283" t="s">
        <v>16</v>
      </c>
      <c r="G9" s="283" t="s">
        <v>17</v>
      </c>
      <c r="H9" s="297"/>
      <c r="I9" s="300"/>
    </row>
    <row r="10" spans="1:17" x14ac:dyDescent="0.25">
      <c r="A10" s="284" t="s">
        <v>18</v>
      </c>
      <c r="B10" s="1">
        <f t="shared" ref="B10:B73" si="0">LEN(A10)</f>
        <v>1</v>
      </c>
      <c r="C10" s="284" t="s">
        <v>19</v>
      </c>
      <c r="D10" s="285">
        <v>225780877290.97</v>
      </c>
      <c r="E10" s="285">
        <v>24264489631.169998</v>
      </c>
      <c r="F10" s="285">
        <v>25767229506.540001</v>
      </c>
      <c r="G10" s="285">
        <v>224278137415.60001</v>
      </c>
      <c r="I10" s="301"/>
      <c r="J10" s="288"/>
    </row>
    <row r="11" spans="1:17" x14ac:dyDescent="0.25">
      <c r="A11" s="284" t="s">
        <v>20</v>
      </c>
      <c r="B11" s="1">
        <f t="shared" si="0"/>
        <v>3</v>
      </c>
      <c r="C11" s="284" t="s">
        <v>21</v>
      </c>
      <c r="D11" s="285">
        <v>392775</v>
      </c>
      <c r="E11" s="285">
        <v>20258778003</v>
      </c>
      <c r="F11" s="285">
        <v>20259170778</v>
      </c>
      <c r="G11" s="285">
        <v>0</v>
      </c>
      <c r="H11" s="286"/>
      <c r="I11" s="286"/>
    </row>
    <row r="12" spans="1:17" x14ac:dyDescent="0.25">
      <c r="A12" s="284" t="s">
        <v>22</v>
      </c>
      <c r="B12" s="1">
        <f t="shared" si="0"/>
        <v>6</v>
      </c>
      <c r="C12" s="284" t="s">
        <v>23</v>
      </c>
      <c r="D12" s="285">
        <v>0</v>
      </c>
      <c r="E12" s="285">
        <v>0</v>
      </c>
      <c r="F12" s="285">
        <v>0</v>
      </c>
      <c r="G12" s="285">
        <v>0</v>
      </c>
      <c r="H12" s="286"/>
      <c r="I12" s="286"/>
    </row>
    <row r="13" spans="1:17" x14ac:dyDescent="0.25">
      <c r="A13" s="284" t="s">
        <v>24</v>
      </c>
      <c r="B13" s="1">
        <f t="shared" si="0"/>
        <v>9</v>
      </c>
      <c r="C13" s="284" t="s">
        <v>25</v>
      </c>
      <c r="D13" s="285">
        <v>0</v>
      </c>
      <c r="E13" s="285">
        <v>0</v>
      </c>
      <c r="F13" s="285">
        <v>0</v>
      </c>
      <c r="G13" s="285">
        <v>0</v>
      </c>
      <c r="H13" s="286"/>
      <c r="I13" s="286"/>
    </row>
    <row r="14" spans="1:17" x14ac:dyDescent="0.25">
      <c r="A14" s="284" t="s">
        <v>26</v>
      </c>
      <c r="B14" s="1">
        <f t="shared" si="0"/>
        <v>13</v>
      </c>
      <c r="C14" s="284" t="s">
        <v>27</v>
      </c>
      <c r="D14" s="285">
        <v>0</v>
      </c>
      <c r="E14" s="285">
        <v>0</v>
      </c>
      <c r="F14" s="285">
        <v>0</v>
      </c>
      <c r="G14" s="285">
        <v>0</v>
      </c>
      <c r="H14" s="286"/>
      <c r="I14" s="286"/>
    </row>
    <row r="15" spans="1:17" ht="30" x14ac:dyDescent="0.25">
      <c r="A15" s="284" t="s">
        <v>28</v>
      </c>
      <c r="B15" s="1">
        <f t="shared" si="0"/>
        <v>6</v>
      </c>
      <c r="C15" s="284" t="s">
        <v>29</v>
      </c>
      <c r="D15" s="285">
        <v>392775</v>
      </c>
      <c r="E15" s="285">
        <v>20258778003</v>
      </c>
      <c r="F15" s="285">
        <v>20259170778</v>
      </c>
      <c r="G15" s="285">
        <v>0</v>
      </c>
      <c r="H15" s="286"/>
      <c r="I15" s="286"/>
    </row>
    <row r="16" spans="1:17" x14ac:dyDescent="0.25">
      <c r="A16" s="284" t="s">
        <v>30</v>
      </c>
      <c r="B16" s="1">
        <f t="shared" si="0"/>
        <v>9</v>
      </c>
      <c r="C16" s="284" t="s">
        <v>27</v>
      </c>
      <c r="D16" s="285">
        <v>392775</v>
      </c>
      <c r="E16" s="285">
        <v>20258778003</v>
      </c>
      <c r="F16" s="285">
        <v>20259170778</v>
      </c>
      <c r="G16" s="285">
        <v>0</v>
      </c>
      <c r="H16" s="286"/>
      <c r="I16" s="286"/>
    </row>
    <row r="17" spans="1:9" x14ac:dyDescent="0.25">
      <c r="A17" s="284" t="s">
        <v>31</v>
      </c>
      <c r="B17" s="1">
        <f t="shared" si="0"/>
        <v>13</v>
      </c>
      <c r="C17" s="284" t="s">
        <v>27</v>
      </c>
      <c r="D17" s="285">
        <v>392775</v>
      </c>
      <c r="E17" s="285">
        <v>20258778003</v>
      </c>
      <c r="F17" s="285">
        <v>20259170778</v>
      </c>
      <c r="G17" s="285">
        <v>0</v>
      </c>
      <c r="H17" s="286"/>
      <c r="I17" s="286"/>
    </row>
    <row r="18" spans="1:9" x14ac:dyDescent="0.25">
      <c r="A18" s="284" t="s">
        <v>32</v>
      </c>
      <c r="B18" s="1">
        <f t="shared" si="0"/>
        <v>3</v>
      </c>
      <c r="C18" s="284" t="s">
        <v>33</v>
      </c>
      <c r="D18" s="285">
        <v>225027063.15000001</v>
      </c>
      <c r="E18" s="285">
        <v>323381417</v>
      </c>
      <c r="F18" s="285">
        <v>327470873</v>
      </c>
      <c r="G18" s="285">
        <v>220937607.15000001</v>
      </c>
      <c r="H18" s="286"/>
      <c r="I18" s="286"/>
    </row>
    <row r="19" spans="1:9" ht="30" x14ac:dyDescent="0.25">
      <c r="A19" s="284" t="s">
        <v>34</v>
      </c>
      <c r="B19" s="1">
        <f t="shared" si="0"/>
        <v>6</v>
      </c>
      <c r="C19" s="284" t="s">
        <v>35</v>
      </c>
      <c r="D19" s="285">
        <v>0</v>
      </c>
      <c r="E19" s="285">
        <v>1499532</v>
      </c>
      <c r="F19" s="285">
        <v>1499532</v>
      </c>
      <c r="G19" s="285">
        <v>0</v>
      </c>
      <c r="H19" s="286"/>
      <c r="I19" s="286"/>
    </row>
    <row r="20" spans="1:9" x14ac:dyDescent="0.25">
      <c r="A20" s="284" t="s">
        <v>36</v>
      </c>
      <c r="B20" s="1">
        <f t="shared" si="0"/>
        <v>9</v>
      </c>
      <c r="C20" s="284" t="s">
        <v>37</v>
      </c>
      <c r="D20" s="285">
        <v>0</v>
      </c>
      <c r="E20" s="285">
        <v>1499532</v>
      </c>
      <c r="F20" s="285">
        <v>1499532</v>
      </c>
      <c r="G20" s="285">
        <v>0</v>
      </c>
      <c r="H20" s="286"/>
      <c r="I20" s="286"/>
    </row>
    <row r="21" spans="1:9" x14ac:dyDescent="0.25">
      <c r="A21" s="284" t="s">
        <v>38</v>
      </c>
      <c r="B21" s="1">
        <f t="shared" si="0"/>
        <v>13</v>
      </c>
      <c r="C21" s="284" t="s">
        <v>37</v>
      </c>
      <c r="D21" s="285">
        <v>0</v>
      </c>
      <c r="E21" s="285">
        <v>1499532</v>
      </c>
      <c r="F21" s="285">
        <v>1499532</v>
      </c>
      <c r="G21" s="285">
        <v>0</v>
      </c>
      <c r="H21" s="286"/>
      <c r="I21" s="286"/>
    </row>
    <row r="22" spans="1:9" x14ac:dyDescent="0.25">
      <c r="A22" s="284" t="s">
        <v>39</v>
      </c>
      <c r="B22" s="1">
        <f t="shared" si="0"/>
        <v>9</v>
      </c>
      <c r="C22" s="284" t="s">
        <v>40</v>
      </c>
      <c r="D22" s="285">
        <v>0</v>
      </c>
      <c r="E22" s="285">
        <v>0</v>
      </c>
      <c r="F22" s="285">
        <v>0</v>
      </c>
      <c r="G22" s="285">
        <v>0</v>
      </c>
      <c r="H22" s="286"/>
      <c r="I22" s="286"/>
    </row>
    <row r="23" spans="1:9" x14ac:dyDescent="0.25">
      <c r="A23" s="284" t="s">
        <v>41</v>
      </c>
      <c r="B23" s="1">
        <f t="shared" si="0"/>
        <v>13</v>
      </c>
      <c r="C23" s="284" t="s">
        <v>42</v>
      </c>
      <c r="D23" s="285">
        <v>0</v>
      </c>
      <c r="E23" s="285">
        <v>0</v>
      </c>
      <c r="F23" s="285">
        <v>0</v>
      </c>
      <c r="G23" s="285">
        <v>0</v>
      </c>
      <c r="H23" s="286"/>
      <c r="I23" s="286"/>
    </row>
    <row r="24" spans="1:9" x14ac:dyDescent="0.25">
      <c r="A24" s="284" t="s">
        <v>43</v>
      </c>
      <c r="B24" s="1">
        <f t="shared" si="0"/>
        <v>13</v>
      </c>
      <c r="C24" s="284" t="s">
        <v>44</v>
      </c>
      <c r="D24" s="285">
        <v>0</v>
      </c>
      <c r="E24" s="285">
        <v>0</v>
      </c>
      <c r="F24" s="285">
        <v>0</v>
      </c>
      <c r="G24" s="285">
        <v>0</v>
      </c>
      <c r="H24" s="286"/>
      <c r="I24" s="286"/>
    </row>
    <row r="25" spans="1:9" x14ac:dyDescent="0.25">
      <c r="A25" s="284" t="s">
        <v>45</v>
      </c>
      <c r="B25" s="1">
        <f t="shared" si="0"/>
        <v>9</v>
      </c>
      <c r="C25" s="284" t="s">
        <v>46</v>
      </c>
      <c r="D25" s="285">
        <v>0</v>
      </c>
      <c r="E25" s="285">
        <v>0</v>
      </c>
      <c r="F25" s="285">
        <v>0</v>
      </c>
      <c r="G25" s="285">
        <v>0</v>
      </c>
      <c r="H25" s="286"/>
      <c r="I25" s="286"/>
    </row>
    <row r="26" spans="1:9" x14ac:dyDescent="0.25">
      <c r="A26" s="284" t="s">
        <v>47</v>
      </c>
      <c r="B26" s="1">
        <f t="shared" si="0"/>
        <v>13</v>
      </c>
      <c r="C26" s="284" t="s">
        <v>48</v>
      </c>
      <c r="D26" s="285">
        <v>0</v>
      </c>
      <c r="E26" s="285">
        <v>0</v>
      </c>
      <c r="F26" s="285">
        <v>0</v>
      </c>
      <c r="G26" s="285">
        <v>0</v>
      </c>
      <c r="H26" s="286"/>
      <c r="I26" s="286"/>
    </row>
    <row r="27" spans="1:9" x14ac:dyDescent="0.25">
      <c r="A27" s="284" t="s">
        <v>49</v>
      </c>
      <c r="B27" s="1">
        <f t="shared" si="0"/>
        <v>6</v>
      </c>
      <c r="C27" s="284" t="s">
        <v>50</v>
      </c>
      <c r="D27" s="285">
        <v>0</v>
      </c>
      <c r="E27" s="285">
        <v>0</v>
      </c>
      <c r="F27" s="285">
        <v>0</v>
      </c>
      <c r="G27" s="285">
        <v>0</v>
      </c>
      <c r="H27" s="286"/>
      <c r="I27" s="286"/>
    </row>
    <row r="28" spans="1:9" x14ac:dyDescent="0.25">
      <c r="A28" s="284" t="s">
        <v>51</v>
      </c>
      <c r="B28" s="1">
        <f t="shared" si="0"/>
        <v>9</v>
      </c>
      <c r="C28" s="284" t="s">
        <v>52</v>
      </c>
      <c r="D28" s="285">
        <v>0</v>
      </c>
      <c r="E28" s="285">
        <v>0</v>
      </c>
      <c r="F28" s="285">
        <v>0</v>
      </c>
      <c r="G28" s="285">
        <v>0</v>
      </c>
      <c r="H28" s="286"/>
      <c r="I28" s="286"/>
    </row>
    <row r="29" spans="1:9" x14ac:dyDescent="0.25">
      <c r="A29" s="284" t="s">
        <v>53</v>
      </c>
      <c r="B29" s="1">
        <f t="shared" si="0"/>
        <v>13</v>
      </c>
      <c r="C29" s="284" t="s">
        <v>52</v>
      </c>
      <c r="D29" s="285">
        <v>0</v>
      </c>
      <c r="E29" s="285">
        <v>0</v>
      </c>
      <c r="F29" s="285">
        <v>0</v>
      </c>
      <c r="G29" s="285">
        <v>0</v>
      </c>
      <c r="H29" s="286"/>
      <c r="I29" s="286"/>
    </row>
    <row r="30" spans="1:9" x14ac:dyDescent="0.25">
      <c r="A30" s="284" t="s">
        <v>54</v>
      </c>
      <c r="B30" s="1">
        <f t="shared" si="0"/>
        <v>6</v>
      </c>
      <c r="C30" s="284" t="s">
        <v>55</v>
      </c>
      <c r="D30" s="285">
        <v>0</v>
      </c>
      <c r="E30" s="285">
        <v>0</v>
      </c>
      <c r="F30" s="285">
        <v>0</v>
      </c>
      <c r="G30" s="285">
        <v>0</v>
      </c>
      <c r="H30" s="286"/>
      <c r="I30" s="286"/>
    </row>
    <row r="31" spans="1:9" x14ac:dyDescent="0.25">
      <c r="A31" s="284" t="s">
        <v>56</v>
      </c>
      <c r="B31" s="1">
        <f t="shared" si="0"/>
        <v>9</v>
      </c>
      <c r="C31" s="284" t="s">
        <v>57</v>
      </c>
      <c r="D31" s="285">
        <v>0</v>
      </c>
      <c r="E31" s="285">
        <v>0</v>
      </c>
      <c r="F31" s="285">
        <v>0</v>
      </c>
      <c r="G31" s="285">
        <v>0</v>
      </c>
      <c r="H31" s="286"/>
      <c r="I31" s="286"/>
    </row>
    <row r="32" spans="1:9" x14ac:dyDescent="0.25">
      <c r="A32" s="284" t="s">
        <v>58</v>
      </c>
      <c r="B32" s="1">
        <f t="shared" si="0"/>
        <v>13</v>
      </c>
      <c r="C32" s="284" t="s">
        <v>57</v>
      </c>
      <c r="D32" s="285">
        <v>0</v>
      </c>
      <c r="E32" s="285">
        <v>0</v>
      </c>
      <c r="F32" s="285">
        <v>0</v>
      </c>
      <c r="G32" s="285">
        <v>0</v>
      </c>
      <c r="H32" s="286"/>
      <c r="I32" s="286"/>
    </row>
    <row r="33" spans="1:9" x14ac:dyDescent="0.25">
      <c r="A33" s="284" t="s">
        <v>59</v>
      </c>
      <c r="B33" s="1">
        <f t="shared" si="0"/>
        <v>6</v>
      </c>
      <c r="C33" s="284" t="s">
        <v>60</v>
      </c>
      <c r="D33" s="285">
        <v>561914181</v>
      </c>
      <c r="E33" s="285">
        <v>321881885</v>
      </c>
      <c r="F33" s="285">
        <v>325971341</v>
      </c>
      <c r="G33" s="285">
        <v>557824725</v>
      </c>
      <c r="H33" s="286"/>
      <c r="I33" s="286"/>
    </row>
    <row r="34" spans="1:9" x14ac:dyDescent="0.25">
      <c r="A34" s="284" t="s">
        <v>61</v>
      </c>
      <c r="B34" s="1">
        <f t="shared" si="0"/>
        <v>9</v>
      </c>
      <c r="C34" s="284" t="s">
        <v>62</v>
      </c>
      <c r="D34" s="285">
        <v>0</v>
      </c>
      <c r="E34" s="285">
        <v>0</v>
      </c>
      <c r="F34" s="285">
        <v>0</v>
      </c>
      <c r="G34" s="285">
        <v>0</v>
      </c>
      <c r="H34" s="286"/>
      <c r="I34" s="286"/>
    </row>
    <row r="35" spans="1:9" x14ac:dyDescent="0.25">
      <c r="A35" s="284" t="s">
        <v>63</v>
      </c>
      <c r="B35" s="1">
        <f t="shared" si="0"/>
        <v>13</v>
      </c>
      <c r="C35" s="284" t="s">
        <v>62</v>
      </c>
      <c r="D35" s="285">
        <v>0</v>
      </c>
      <c r="E35" s="285">
        <v>0</v>
      </c>
      <c r="F35" s="285">
        <v>0</v>
      </c>
      <c r="G35" s="285">
        <v>0</v>
      </c>
      <c r="H35" s="286"/>
      <c r="I35" s="286"/>
    </row>
    <row r="36" spans="1:9" ht="30" x14ac:dyDescent="0.25">
      <c r="A36" s="284" t="s">
        <v>64</v>
      </c>
      <c r="B36" s="1">
        <f t="shared" si="0"/>
        <v>9</v>
      </c>
      <c r="C36" s="284" t="s">
        <v>65</v>
      </c>
      <c r="D36" s="285">
        <v>0</v>
      </c>
      <c r="E36" s="285">
        <v>0</v>
      </c>
      <c r="F36" s="285">
        <v>0</v>
      </c>
      <c r="G36" s="285">
        <v>0</v>
      </c>
      <c r="H36" s="286"/>
      <c r="I36" s="286"/>
    </row>
    <row r="37" spans="1:9" ht="30" x14ac:dyDescent="0.25">
      <c r="A37" s="284" t="s">
        <v>66</v>
      </c>
      <c r="B37" s="1">
        <f t="shared" si="0"/>
        <v>13</v>
      </c>
      <c r="C37" s="284" t="s">
        <v>65</v>
      </c>
      <c r="D37" s="285">
        <v>0</v>
      </c>
      <c r="E37" s="285">
        <v>0</v>
      </c>
      <c r="F37" s="285">
        <v>0</v>
      </c>
      <c r="G37" s="285">
        <v>0</v>
      </c>
      <c r="H37" s="286"/>
      <c r="I37" s="286"/>
    </row>
    <row r="38" spans="1:9" x14ac:dyDescent="0.25">
      <c r="A38" s="284" t="s">
        <v>67</v>
      </c>
      <c r="B38" s="1">
        <f t="shared" si="0"/>
        <v>9</v>
      </c>
      <c r="C38" s="284" t="s">
        <v>68</v>
      </c>
      <c r="D38" s="285">
        <v>0</v>
      </c>
      <c r="E38" s="285">
        <v>0</v>
      </c>
      <c r="F38" s="285">
        <v>0</v>
      </c>
      <c r="G38" s="285">
        <v>0</v>
      </c>
      <c r="H38" s="286"/>
      <c r="I38" s="286"/>
    </row>
    <row r="39" spans="1:9" x14ac:dyDescent="0.25">
      <c r="A39" s="284" t="s">
        <v>69</v>
      </c>
      <c r="B39" s="1">
        <f t="shared" si="0"/>
        <v>13</v>
      </c>
      <c r="C39" s="284" t="s">
        <v>68</v>
      </c>
      <c r="D39" s="285">
        <v>0</v>
      </c>
      <c r="E39" s="285">
        <v>0</v>
      </c>
      <c r="F39" s="285">
        <v>0</v>
      </c>
      <c r="G39" s="285">
        <v>0</v>
      </c>
      <c r="H39" s="286"/>
      <c r="I39" s="286"/>
    </row>
    <row r="40" spans="1:9" x14ac:dyDescent="0.25">
      <c r="A40" s="284" t="s">
        <v>70</v>
      </c>
      <c r="B40" s="1">
        <f t="shared" si="0"/>
        <v>9</v>
      </c>
      <c r="C40" s="284" t="s">
        <v>71</v>
      </c>
      <c r="D40" s="285">
        <v>501796848</v>
      </c>
      <c r="E40" s="285">
        <v>321881885</v>
      </c>
      <c r="F40" s="285">
        <v>325971341</v>
      </c>
      <c r="G40" s="285">
        <v>497707392</v>
      </c>
      <c r="H40" s="286"/>
      <c r="I40" s="286"/>
    </row>
    <row r="41" spans="1:9" x14ac:dyDescent="0.25">
      <c r="A41" s="284" t="s">
        <v>72</v>
      </c>
      <c r="B41" s="1">
        <f t="shared" si="0"/>
        <v>13</v>
      </c>
      <c r="C41" s="284" t="s">
        <v>71</v>
      </c>
      <c r="D41" s="285">
        <v>501796848</v>
      </c>
      <c r="E41" s="285">
        <v>321881885</v>
      </c>
      <c r="F41" s="285">
        <v>325971341</v>
      </c>
      <c r="G41" s="285">
        <v>497707392</v>
      </c>
      <c r="H41" s="286"/>
      <c r="I41" s="286"/>
    </row>
    <row r="42" spans="1:9" ht="30" x14ac:dyDescent="0.25">
      <c r="A42" s="284" t="s">
        <v>73</v>
      </c>
      <c r="B42" s="1">
        <f t="shared" si="0"/>
        <v>9</v>
      </c>
      <c r="C42" s="284" t="s">
        <v>74</v>
      </c>
      <c r="D42" s="285">
        <v>56290564</v>
      </c>
      <c r="E42" s="285">
        <v>0</v>
      </c>
      <c r="F42" s="285">
        <v>0</v>
      </c>
      <c r="G42" s="285">
        <v>56290564</v>
      </c>
      <c r="H42" s="286"/>
      <c r="I42" s="286"/>
    </row>
    <row r="43" spans="1:9" ht="30" x14ac:dyDescent="0.25">
      <c r="A43" s="284" t="s">
        <v>75</v>
      </c>
      <c r="B43" s="1">
        <f t="shared" si="0"/>
        <v>13</v>
      </c>
      <c r="C43" s="284" t="s">
        <v>74</v>
      </c>
      <c r="D43" s="285">
        <v>56290564</v>
      </c>
      <c r="E43" s="285">
        <v>0</v>
      </c>
      <c r="F43" s="285">
        <v>0</v>
      </c>
      <c r="G43" s="285">
        <v>56290564</v>
      </c>
      <c r="H43" s="286"/>
      <c r="I43" s="286"/>
    </row>
    <row r="44" spans="1:9" x14ac:dyDescent="0.25">
      <c r="A44" s="284" t="s">
        <v>76</v>
      </c>
      <c r="B44" s="1">
        <f t="shared" si="0"/>
        <v>9</v>
      </c>
      <c r="C44" s="284" t="s">
        <v>77</v>
      </c>
      <c r="D44" s="285">
        <v>5</v>
      </c>
      <c r="E44" s="285">
        <v>0</v>
      </c>
      <c r="F44" s="285">
        <v>0</v>
      </c>
      <c r="G44" s="285">
        <v>5</v>
      </c>
      <c r="H44" s="286"/>
      <c r="I44" s="286"/>
    </row>
    <row r="45" spans="1:9" x14ac:dyDescent="0.25">
      <c r="A45" s="284" t="s">
        <v>78</v>
      </c>
      <c r="B45" s="1">
        <f t="shared" si="0"/>
        <v>13</v>
      </c>
      <c r="C45" s="284" t="s">
        <v>77</v>
      </c>
      <c r="D45" s="285">
        <v>5</v>
      </c>
      <c r="E45" s="285">
        <v>0</v>
      </c>
      <c r="F45" s="285">
        <v>0</v>
      </c>
      <c r="G45" s="285">
        <v>5</v>
      </c>
      <c r="H45" s="286"/>
      <c r="I45" s="286"/>
    </row>
    <row r="46" spans="1:9" x14ac:dyDescent="0.25">
      <c r="A46" s="284" t="s">
        <v>79</v>
      </c>
      <c r="B46" s="1">
        <f t="shared" si="0"/>
        <v>9</v>
      </c>
      <c r="C46" s="284" t="s">
        <v>80</v>
      </c>
      <c r="D46" s="285">
        <v>0</v>
      </c>
      <c r="E46" s="285">
        <v>0</v>
      </c>
      <c r="F46" s="285">
        <v>0</v>
      </c>
      <c r="G46" s="285">
        <v>0</v>
      </c>
      <c r="H46" s="286"/>
      <c r="I46" s="286"/>
    </row>
    <row r="47" spans="1:9" x14ac:dyDescent="0.25">
      <c r="A47" s="284" t="s">
        <v>81</v>
      </c>
      <c r="B47" s="1">
        <f t="shared" si="0"/>
        <v>13</v>
      </c>
      <c r="C47" s="284" t="s">
        <v>80</v>
      </c>
      <c r="D47" s="285">
        <v>0</v>
      </c>
      <c r="E47" s="285">
        <v>0</v>
      </c>
      <c r="F47" s="285">
        <v>0</v>
      </c>
      <c r="G47" s="285">
        <v>0</v>
      </c>
      <c r="H47" s="286"/>
      <c r="I47" s="286"/>
    </row>
    <row r="48" spans="1:9" x14ac:dyDescent="0.25">
      <c r="A48" s="284" t="s">
        <v>82</v>
      </c>
      <c r="B48" s="1">
        <f t="shared" si="0"/>
        <v>9</v>
      </c>
      <c r="C48" s="284" t="s">
        <v>83</v>
      </c>
      <c r="D48" s="285">
        <v>3826764</v>
      </c>
      <c r="E48" s="285">
        <v>0</v>
      </c>
      <c r="F48" s="285">
        <v>0</v>
      </c>
      <c r="G48" s="285">
        <v>3826764</v>
      </c>
      <c r="H48" s="286"/>
      <c r="I48" s="286"/>
    </row>
    <row r="49" spans="1:9" x14ac:dyDescent="0.25">
      <c r="A49" s="284" t="s">
        <v>84</v>
      </c>
      <c r="B49" s="1">
        <f t="shared" si="0"/>
        <v>13</v>
      </c>
      <c r="C49" s="284" t="s">
        <v>83</v>
      </c>
      <c r="D49" s="285">
        <v>3826764</v>
      </c>
      <c r="E49" s="285">
        <v>0</v>
      </c>
      <c r="F49" s="285">
        <v>0</v>
      </c>
      <c r="G49" s="285">
        <v>3826764</v>
      </c>
      <c r="H49" s="286"/>
      <c r="I49" s="286"/>
    </row>
    <row r="50" spans="1:9" ht="30" x14ac:dyDescent="0.25">
      <c r="A50" s="284" t="s">
        <v>85</v>
      </c>
      <c r="B50" s="1">
        <f t="shared" si="0"/>
        <v>6</v>
      </c>
      <c r="C50" s="284" t="s">
        <v>86</v>
      </c>
      <c r="D50" s="285">
        <v>15111773</v>
      </c>
      <c r="E50" s="285">
        <v>0</v>
      </c>
      <c r="F50" s="285">
        <v>0</v>
      </c>
      <c r="G50" s="285">
        <v>15111773</v>
      </c>
      <c r="H50" s="286"/>
      <c r="I50" s="286"/>
    </row>
    <row r="51" spans="1:9" x14ac:dyDescent="0.25">
      <c r="A51" s="284" t="s">
        <v>87</v>
      </c>
      <c r="B51" s="1">
        <f t="shared" si="0"/>
        <v>9</v>
      </c>
      <c r="C51" s="284" t="s">
        <v>88</v>
      </c>
      <c r="D51" s="285">
        <v>15111773</v>
      </c>
      <c r="E51" s="285">
        <v>0</v>
      </c>
      <c r="F51" s="285">
        <v>0</v>
      </c>
      <c r="G51" s="285">
        <v>15111773</v>
      </c>
      <c r="H51" s="286"/>
      <c r="I51" s="286"/>
    </row>
    <row r="52" spans="1:9" x14ac:dyDescent="0.25">
      <c r="A52" s="284" t="s">
        <v>89</v>
      </c>
      <c r="B52" s="1">
        <f t="shared" si="0"/>
        <v>13</v>
      </c>
      <c r="C52" s="284" t="s">
        <v>88</v>
      </c>
      <c r="D52" s="285">
        <v>15111773</v>
      </c>
      <c r="E52" s="285">
        <v>0</v>
      </c>
      <c r="F52" s="285">
        <v>0</v>
      </c>
      <c r="G52" s="285">
        <v>15111773</v>
      </c>
      <c r="H52" s="286"/>
      <c r="I52" s="286"/>
    </row>
    <row r="53" spans="1:9" ht="30" x14ac:dyDescent="0.25">
      <c r="A53" s="284" t="s">
        <v>90</v>
      </c>
      <c r="B53" s="1">
        <f t="shared" si="0"/>
        <v>6</v>
      </c>
      <c r="C53" s="284" t="s">
        <v>91</v>
      </c>
      <c r="D53" s="285">
        <v>-351998890.85000002</v>
      </c>
      <c r="E53" s="285">
        <v>0</v>
      </c>
      <c r="F53" s="285">
        <v>0</v>
      </c>
      <c r="G53" s="285">
        <v>-351998890.85000002</v>
      </c>
      <c r="H53" s="286"/>
      <c r="I53" s="286"/>
    </row>
    <row r="54" spans="1:9" x14ac:dyDescent="0.25">
      <c r="A54" s="284" t="s">
        <v>92</v>
      </c>
      <c r="B54" s="1">
        <f t="shared" si="0"/>
        <v>9</v>
      </c>
      <c r="C54" s="284" t="s">
        <v>93</v>
      </c>
      <c r="D54" s="285">
        <v>0</v>
      </c>
      <c r="E54" s="285">
        <v>0</v>
      </c>
      <c r="F54" s="285">
        <v>0</v>
      </c>
      <c r="G54" s="285">
        <v>0</v>
      </c>
      <c r="H54" s="286"/>
      <c r="I54" s="286"/>
    </row>
    <row r="55" spans="1:9" x14ac:dyDescent="0.25">
      <c r="A55" s="284" t="s">
        <v>94</v>
      </c>
      <c r="B55" s="1">
        <f t="shared" si="0"/>
        <v>13</v>
      </c>
      <c r="C55" s="284" t="s">
        <v>95</v>
      </c>
      <c r="D55" s="285">
        <v>0</v>
      </c>
      <c r="E55" s="285">
        <v>0</v>
      </c>
      <c r="F55" s="285">
        <v>0</v>
      </c>
      <c r="G55" s="285">
        <v>0</v>
      </c>
      <c r="H55" s="286"/>
      <c r="I55" s="286"/>
    </row>
    <row r="56" spans="1:9" x14ac:dyDescent="0.25">
      <c r="A56" s="284" t="s">
        <v>96</v>
      </c>
      <c r="B56" s="1">
        <f t="shared" si="0"/>
        <v>9</v>
      </c>
      <c r="C56" s="284" t="s">
        <v>83</v>
      </c>
      <c r="D56" s="285">
        <v>-351998890.85000002</v>
      </c>
      <c r="E56" s="285">
        <v>0</v>
      </c>
      <c r="F56" s="285">
        <v>0</v>
      </c>
      <c r="G56" s="285">
        <v>-351998890.85000002</v>
      </c>
      <c r="H56" s="286"/>
      <c r="I56" s="286"/>
    </row>
    <row r="57" spans="1:9" x14ac:dyDescent="0.25">
      <c r="A57" s="284" t="s">
        <v>97</v>
      </c>
      <c r="B57" s="1">
        <f t="shared" si="0"/>
        <v>13</v>
      </c>
      <c r="C57" s="284" t="s">
        <v>83</v>
      </c>
      <c r="D57" s="285">
        <v>-351998890.85000002</v>
      </c>
      <c r="E57" s="285">
        <v>0</v>
      </c>
      <c r="F57" s="285">
        <v>0</v>
      </c>
      <c r="G57" s="285">
        <v>-351998890.85000002</v>
      </c>
      <c r="H57" s="286"/>
      <c r="I57" s="286"/>
    </row>
    <row r="58" spans="1:9" x14ac:dyDescent="0.25">
      <c r="A58" s="284" t="s">
        <v>98</v>
      </c>
      <c r="B58" s="1">
        <f t="shared" si="0"/>
        <v>3</v>
      </c>
      <c r="C58" s="284" t="s">
        <v>99</v>
      </c>
      <c r="D58" s="285">
        <v>0</v>
      </c>
      <c r="E58" s="285">
        <v>0</v>
      </c>
      <c r="F58" s="285">
        <v>0</v>
      </c>
      <c r="G58" s="285">
        <v>0</v>
      </c>
      <c r="H58" s="286"/>
      <c r="I58" s="286"/>
    </row>
    <row r="59" spans="1:9" x14ac:dyDescent="0.25">
      <c r="A59" s="284" t="s">
        <v>100</v>
      </c>
      <c r="B59" s="1">
        <f t="shared" si="0"/>
        <v>6</v>
      </c>
      <c r="C59" s="284" t="s">
        <v>101</v>
      </c>
      <c r="D59" s="285">
        <v>0</v>
      </c>
      <c r="E59" s="285">
        <v>0</v>
      </c>
      <c r="F59" s="285">
        <v>0</v>
      </c>
      <c r="G59" s="285">
        <v>0</v>
      </c>
      <c r="H59" s="286"/>
      <c r="I59" s="286"/>
    </row>
    <row r="60" spans="1:9" x14ac:dyDescent="0.25">
      <c r="A60" s="284" t="s">
        <v>102</v>
      </c>
      <c r="B60" s="1">
        <f t="shared" si="0"/>
        <v>9</v>
      </c>
      <c r="C60" s="284" t="s">
        <v>103</v>
      </c>
      <c r="D60" s="285">
        <v>0</v>
      </c>
      <c r="E60" s="285">
        <v>0</v>
      </c>
      <c r="F60" s="285">
        <v>0</v>
      </c>
      <c r="G60" s="285">
        <v>0</v>
      </c>
      <c r="H60" s="286"/>
      <c r="I60" s="286"/>
    </row>
    <row r="61" spans="1:9" x14ac:dyDescent="0.25">
      <c r="A61" s="284" t="s">
        <v>104</v>
      </c>
      <c r="B61" s="1">
        <f t="shared" si="0"/>
        <v>13</v>
      </c>
      <c r="C61" s="284" t="s">
        <v>103</v>
      </c>
      <c r="D61" s="285">
        <v>0</v>
      </c>
      <c r="E61" s="285">
        <v>0</v>
      </c>
      <c r="F61" s="285">
        <v>0</v>
      </c>
      <c r="G61" s="285">
        <v>0</v>
      </c>
      <c r="H61" s="286"/>
      <c r="I61" s="286"/>
    </row>
    <row r="62" spans="1:9" x14ac:dyDescent="0.25">
      <c r="A62" s="284" t="s">
        <v>105</v>
      </c>
      <c r="B62" s="1">
        <f t="shared" si="0"/>
        <v>9</v>
      </c>
      <c r="C62" s="284" t="s">
        <v>106</v>
      </c>
      <c r="D62" s="285">
        <v>0</v>
      </c>
      <c r="E62" s="285">
        <v>0</v>
      </c>
      <c r="F62" s="285">
        <v>0</v>
      </c>
      <c r="G62" s="285">
        <v>0</v>
      </c>
      <c r="H62" s="286"/>
      <c r="I62" s="286"/>
    </row>
    <row r="63" spans="1:9" x14ac:dyDescent="0.25">
      <c r="A63" s="284" t="s">
        <v>107</v>
      </c>
      <c r="B63" s="1">
        <f t="shared" si="0"/>
        <v>13</v>
      </c>
      <c r="C63" s="284" t="s">
        <v>106</v>
      </c>
      <c r="D63" s="285">
        <v>0</v>
      </c>
      <c r="E63" s="285">
        <v>0</v>
      </c>
      <c r="F63" s="285">
        <v>0</v>
      </c>
      <c r="G63" s="285">
        <v>0</v>
      </c>
      <c r="H63" s="286"/>
      <c r="I63" s="286"/>
    </row>
    <row r="64" spans="1:9" x14ac:dyDescent="0.25">
      <c r="A64" s="284" t="s">
        <v>108</v>
      </c>
      <c r="B64" s="1">
        <f t="shared" si="0"/>
        <v>9</v>
      </c>
      <c r="C64" s="284" t="s">
        <v>109</v>
      </c>
      <c r="D64" s="285">
        <v>0</v>
      </c>
      <c r="E64" s="285">
        <v>0</v>
      </c>
      <c r="F64" s="285">
        <v>0</v>
      </c>
      <c r="G64" s="285">
        <v>0</v>
      </c>
      <c r="H64" s="286"/>
      <c r="I64" s="286"/>
    </row>
    <row r="65" spans="1:9" x14ac:dyDescent="0.25">
      <c r="A65" s="284" t="s">
        <v>110</v>
      </c>
      <c r="B65" s="1">
        <f t="shared" si="0"/>
        <v>13</v>
      </c>
      <c r="C65" s="284" t="s">
        <v>109</v>
      </c>
      <c r="D65" s="285">
        <v>0</v>
      </c>
      <c r="E65" s="285">
        <v>0</v>
      </c>
      <c r="F65" s="285">
        <v>0</v>
      </c>
      <c r="G65" s="285">
        <v>0</v>
      </c>
      <c r="H65" s="286"/>
      <c r="I65" s="286"/>
    </row>
    <row r="66" spans="1:9" x14ac:dyDescent="0.25">
      <c r="A66" s="284" t="s">
        <v>111</v>
      </c>
      <c r="B66" s="1">
        <f t="shared" si="0"/>
        <v>3</v>
      </c>
      <c r="C66" s="284" t="s">
        <v>112</v>
      </c>
      <c r="D66" s="285">
        <v>202417017446.29001</v>
      </c>
      <c r="E66" s="285">
        <v>660126272.74000001</v>
      </c>
      <c r="F66" s="285">
        <v>1785859612.6400001</v>
      </c>
      <c r="G66" s="285">
        <v>201291284106.39001</v>
      </c>
      <c r="H66" s="286"/>
      <c r="I66" s="286"/>
    </row>
    <row r="67" spans="1:9" x14ac:dyDescent="0.25">
      <c r="A67" s="284" t="s">
        <v>113</v>
      </c>
      <c r="B67" s="1">
        <f t="shared" si="0"/>
        <v>6</v>
      </c>
      <c r="C67" s="284" t="s">
        <v>114</v>
      </c>
      <c r="D67" s="285">
        <v>25990211992</v>
      </c>
      <c r="E67" s="285">
        <v>0</v>
      </c>
      <c r="F67" s="285">
        <v>0</v>
      </c>
      <c r="G67" s="285">
        <v>25990211992</v>
      </c>
      <c r="H67" s="286"/>
      <c r="I67" s="286"/>
    </row>
    <row r="68" spans="1:9" x14ac:dyDescent="0.25">
      <c r="A68" s="284" t="s">
        <v>115</v>
      </c>
      <c r="B68" s="1">
        <f t="shared" si="0"/>
        <v>9</v>
      </c>
      <c r="C68" s="284" t="s">
        <v>116</v>
      </c>
      <c r="D68" s="285">
        <v>25990211992</v>
      </c>
      <c r="E68" s="285">
        <v>0</v>
      </c>
      <c r="F68" s="285">
        <v>0</v>
      </c>
      <c r="G68" s="285">
        <v>25990211992</v>
      </c>
      <c r="H68" s="286"/>
      <c r="I68" s="286"/>
    </row>
    <row r="69" spans="1:9" x14ac:dyDescent="0.25">
      <c r="A69" s="284" t="s">
        <v>117</v>
      </c>
      <c r="B69" s="1">
        <f t="shared" si="0"/>
        <v>13</v>
      </c>
      <c r="C69" s="284" t="s">
        <v>116</v>
      </c>
      <c r="D69" s="285">
        <v>25990211992</v>
      </c>
      <c r="E69" s="285">
        <v>0</v>
      </c>
      <c r="F69" s="285">
        <v>0</v>
      </c>
      <c r="G69" s="285">
        <v>25990211992</v>
      </c>
      <c r="H69" s="286"/>
      <c r="I69" s="286"/>
    </row>
    <row r="70" spans="1:9" x14ac:dyDescent="0.25">
      <c r="A70" s="284" t="s">
        <v>118</v>
      </c>
      <c r="B70" s="1">
        <f t="shared" si="0"/>
        <v>6</v>
      </c>
      <c r="C70" s="284" t="s">
        <v>119</v>
      </c>
      <c r="D70" s="285">
        <v>13116897376.9</v>
      </c>
      <c r="E70" s="285">
        <v>124089800</v>
      </c>
      <c r="F70" s="285">
        <v>36483200</v>
      </c>
      <c r="G70" s="285">
        <v>13204503976.9</v>
      </c>
      <c r="H70" s="286"/>
      <c r="I70" s="286"/>
    </row>
    <row r="71" spans="1:9" x14ac:dyDescent="0.25">
      <c r="A71" s="284" t="s">
        <v>120</v>
      </c>
      <c r="B71" s="1">
        <f t="shared" si="0"/>
        <v>9</v>
      </c>
      <c r="C71" s="284" t="s">
        <v>121</v>
      </c>
      <c r="D71" s="285">
        <v>13059598276.93</v>
      </c>
      <c r="E71" s="285">
        <v>0</v>
      </c>
      <c r="F71" s="285">
        <v>0</v>
      </c>
      <c r="G71" s="285">
        <v>13059598276.93</v>
      </c>
      <c r="H71" s="286"/>
      <c r="I71" s="286"/>
    </row>
    <row r="72" spans="1:9" x14ac:dyDescent="0.25">
      <c r="A72" s="284" t="s">
        <v>122</v>
      </c>
      <c r="B72" s="1">
        <f t="shared" si="0"/>
        <v>13</v>
      </c>
      <c r="C72" s="284" t="s">
        <v>123</v>
      </c>
      <c r="D72" s="285">
        <v>0</v>
      </c>
      <c r="E72" s="285">
        <v>0</v>
      </c>
      <c r="F72" s="285">
        <v>0</v>
      </c>
      <c r="G72" s="285">
        <v>0</v>
      </c>
      <c r="H72" s="286"/>
      <c r="I72" s="286"/>
    </row>
    <row r="73" spans="1:9" x14ac:dyDescent="0.25">
      <c r="A73" s="284" t="s">
        <v>124</v>
      </c>
      <c r="B73" s="1">
        <f t="shared" si="0"/>
        <v>13</v>
      </c>
      <c r="C73" s="284" t="s">
        <v>125</v>
      </c>
      <c r="D73" s="285">
        <v>0</v>
      </c>
      <c r="E73" s="285">
        <v>0</v>
      </c>
      <c r="F73" s="285">
        <v>0</v>
      </c>
      <c r="G73" s="285">
        <v>0</v>
      </c>
      <c r="H73" s="286"/>
      <c r="I73" s="286"/>
    </row>
    <row r="74" spans="1:9" x14ac:dyDescent="0.25">
      <c r="A74" s="284" t="s">
        <v>126</v>
      </c>
      <c r="B74" s="1">
        <f t="shared" ref="B74:B137" si="1">LEN(A74)</f>
        <v>13</v>
      </c>
      <c r="C74" s="284" t="s">
        <v>127</v>
      </c>
      <c r="D74" s="285">
        <v>13059598276.93</v>
      </c>
      <c r="E74" s="285">
        <v>0</v>
      </c>
      <c r="F74" s="285">
        <v>0</v>
      </c>
      <c r="G74" s="285">
        <v>13059598276.93</v>
      </c>
      <c r="H74" s="286"/>
      <c r="I74" s="286"/>
    </row>
    <row r="75" spans="1:9" x14ac:dyDescent="0.25">
      <c r="A75" s="284" t="s">
        <v>128</v>
      </c>
      <c r="B75" s="1">
        <f t="shared" si="1"/>
        <v>13</v>
      </c>
      <c r="C75" s="284" t="s">
        <v>129</v>
      </c>
      <c r="D75" s="285">
        <v>0</v>
      </c>
      <c r="E75" s="285">
        <v>0</v>
      </c>
      <c r="F75" s="285">
        <v>0</v>
      </c>
      <c r="G75" s="285">
        <v>0</v>
      </c>
      <c r="H75" s="286"/>
      <c r="I75" s="286"/>
    </row>
    <row r="76" spans="1:9" x14ac:dyDescent="0.25">
      <c r="A76" s="284" t="s">
        <v>130</v>
      </c>
      <c r="B76" s="1">
        <f t="shared" si="1"/>
        <v>9</v>
      </c>
      <c r="C76" s="284" t="s">
        <v>131</v>
      </c>
      <c r="D76" s="285">
        <v>0</v>
      </c>
      <c r="E76" s="285">
        <v>0</v>
      </c>
      <c r="F76" s="285">
        <v>0</v>
      </c>
      <c r="G76" s="285">
        <v>0</v>
      </c>
      <c r="H76" s="286"/>
      <c r="I76" s="286"/>
    </row>
    <row r="77" spans="1:9" x14ac:dyDescent="0.25">
      <c r="A77" s="284" t="s">
        <v>132</v>
      </c>
      <c r="B77" s="1">
        <f t="shared" si="1"/>
        <v>13</v>
      </c>
      <c r="C77" s="284" t="s">
        <v>133</v>
      </c>
      <c r="D77" s="285">
        <v>0</v>
      </c>
      <c r="E77" s="285">
        <v>0</v>
      </c>
      <c r="F77" s="285">
        <v>0</v>
      </c>
      <c r="G77" s="285">
        <v>0</v>
      </c>
      <c r="H77" s="286"/>
      <c r="I77" s="286"/>
    </row>
    <row r="78" spans="1:9" x14ac:dyDescent="0.25">
      <c r="A78" s="284" t="s">
        <v>134</v>
      </c>
      <c r="B78" s="1">
        <f t="shared" si="1"/>
        <v>9</v>
      </c>
      <c r="C78" s="284" t="s">
        <v>135</v>
      </c>
      <c r="D78" s="285">
        <v>57299099.969999999</v>
      </c>
      <c r="E78" s="285">
        <v>0</v>
      </c>
      <c r="F78" s="285">
        <v>0</v>
      </c>
      <c r="G78" s="285">
        <v>57299099.969999999</v>
      </c>
      <c r="H78" s="286"/>
      <c r="I78" s="286"/>
    </row>
    <row r="79" spans="1:9" x14ac:dyDescent="0.25">
      <c r="A79" s="284" t="s">
        <v>136</v>
      </c>
      <c r="B79" s="1">
        <f t="shared" si="1"/>
        <v>13</v>
      </c>
      <c r="C79" s="284" t="s">
        <v>137</v>
      </c>
      <c r="D79" s="285">
        <v>8996999.9700000007</v>
      </c>
      <c r="E79" s="285">
        <v>0</v>
      </c>
      <c r="F79" s="285">
        <v>0</v>
      </c>
      <c r="G79" s="285">
        <v>8996999.9700000007</v>
      </c>
      <c r="H79" s="286"/>
      <c r="I79" s="286"/>
    </row>
    <row r="80" spans="1:9" x14ac:dyDescent="0.25">
      <c r="A80" s="284" t="s">
        <v>138</v>
      </c>
      <c r="B80" s="1">
        <f t="shared" si="1"/>
        <v>13</v>
      </c>
      <c r="C80" s="284" t="s">
        <v>139</v>
      </c>
      <c r="D80" s="285">
        <v>48302100</v>
      </c>
      <c r="E80" s="285">
        <v>0</v>
      </c>
      <c r="F80" s="285">
        <v>0</v>
      </c>
      <c r="G80" s="285">
        <v>48302100</v>
      </c>
      <c r="H80" s="286"/>
      <c r="I80" s="286"/>
    </row>
    <row r="81" spans="1:9" ht="30" x14ac:dyDescent="0.25">
      <c r="A81" s="284" t="s">
        <v>140</v>
      </c>
      <c r="B81" s="1">
        <f t="shared" si="1"/>
        <v>13</v>
      </c>
      <c r="C81" s="284" t="s">
        <v>141</v>
      </c>
      <c r="D81" s="285">
        <v>0</v>
      </c>
      <c r="E81" s="285">
        <v>0</v>
      </c>
      <c r="F81" s="285">
        <v>0</v>
      </c>
      <c r="G81" s="285">
        <v>0</v>
      </c>
      <c r="H81" s="286"/>
      <c r="I81" s="286"/>
    </row>
    <row r="82" spans="1:9" x14ac:dyDescent="0.25">
      <c r="A82" s="284" t="s">
        <v>142</v>
      </c>
      <c r="B82" s="1">
        <f t="shared" si="1"/>
        <v>9</v>
      </c>
      <c r="C82" s="284" t="s">
        <v>143</v>
      </c>
      <c r="D82" s="285">
        <v>0</v>
      </c>
      <c r="E82" s="285">
        <v>124089800</v>
      </c>
      <c r="F82" s="285">
        <v>36483200</v>
      </c>
      <c r="G82" s="285">
        <v>87606600</v>
      </c>
      <c r="H82" s="286"/>
      <c r="I82" s="286"/>
    </row>
    <row r="83" spans="1:9" x14ac:dyDescent="0.25">
      <c r="A83" s="284" t="s">
        <v>144</v>
      </c>
      <c r="B83" s="1">
        <f t="shared" si="1"/>
        <v>13</v>
      </c>
      <c r="C83" s="284" t="s">
        <v>145</v>
      </c>
      <c r="D83" s="285">
        <v>0</v>
      </c>
      <c r="E83" s="285">
        <v>42335800</v>
      </c>
      <c r="F83" s="285">
        <v>27106000</v>
      </c>
      <c r="G83" s="285">
        <v>15229800</v>
      </c>
      <c r="H83" s="286"/>
      <c r="I83" s="286"/>
    </row>
    <row r="84" spans="1:9" x14ac:dyDescent="0.25">
      <c r="A84" s="284" t="s">
        <v>146</v>
      </c>
      <c r="B84" s="1">
        <f t="shared" si="1"/>
        <v>13</v>
      </c>
      <c r="C84" s="284" t="s">
        <v>147</v>
      </c>
      <c r="D84" s="285">
        <v>0</v>
      </c>
      <c r="E84" s="285">
        <v>81754000</v>
      </c>
      <c r="F84" s="285">
        <v>9377200</v>
      </c>
      <c r="G84" s="285">
        <v>72376800</v>
      </c>
      <c r="H84" s="286"/>
      <c r="I84" s="286"/>
    </row>
    <row r="85" spans="1:9" x14ac:dyDescent="0.25">
      <c r="A85" s="284" t="s">
        <v>148</v>
      </c>
      <c r="B85" s="1">
        <f t="shared" si="1"/>
        <v>13</v>
      </c>
      <c r="C85" s="284" t="s">
        <v>149</v>
      </c>
      <c r="D85" s="285">
        <v>0</v>
      </c>
      <c r="E85" s="285">
        <v>0</v>
      </c>
      <c r="F85" s="285">
        <v>0</v>
      </c>
      <c r="G85" s="285">
        <v>0</v>
      </c>
      <c r="H85" s="286"/>
      <c r="I85" s="286"/>
    </row>
    <row r="86" spans="1:9" ht="30" x14ac:dyDescent="0.25">
      <c r="A86" s="284" t="s">
        <v>150</v>
      </c>
      <c r="B86" s="1">
        <f t="shared" si="1"/>
        <v>13</v>
      </c>
      <c r="C86" s="284" t="s">
        <v>151</v>
      </c>
      <c r="D86" s="285">
        <v>0</v>
      </c>
      <c r="E86" s="285">
        <v>0</v>
      </c>
      <c r="F86" s="285">
        <v>0</v>
      </c>
      <c r="G86" s="285">
        <v>0</v>
      </c>
      <c r="H86" s="286"/>
      <c r="I86" s="286"/>
    </row>
    <row r="87" spans="1:9" ht="30" x14ac:dyDescent="0.25">
      <c r="A87" s="284" t="s">
        <v>152</v>
      </c>
      <c r="B87" s="1">
        <f t="shared" si="1"/>
        <v>13</v>
      </c>
      <c r="C87" s="284" t="s">
        <v>153</v>
      </c>
      <c r="D87" s="285">
        <v>0</v>
      </c>
      <c r="E87" s="285">
        <v>0</v>
      </c>
      <c r="F87" s="285">
        <v>0</v>
      </c>
      <c r="G87" s="285">
        <v>0</v>
      </c>
      <c r="H87" s="286"/>
      <c r="I87" s="286"/>
    </row>
    <row r="88" spans="1:9" ht="30" x14ac:dyDescent="0.25">
      <c r="A88" s="284" t="s">
        <v>154</v>
      </c>
      <c r="B88" s="1">
        <f t="shared" si="1"/>
        <v>9</v>
      </c>
      <c r="C88" s="284" t="s">
        <v>155</v>
      </c>
      <c r="D88" s="285">
        <v>0</v>
      </c>
      <c r="E88" s="285">
        <v>0</v>
      </c>
      <c r="F88" s="285">
        <v>0</v>
      </c>
      <c r="G88" s="285">
        <v>0</v>
      </c>
      <c r="H88" s="286"/>
      <c r="I88" s="286"/>
    </row>
    <row r="89" spans="1:9" x14ac:dyDescent="0.25">
      <c r="A89" s="284" t="s">
        <v>156</v>
      </c>
      <c r="B89" s="1">
        <f t="shared" si="1"/>
        <v>13</v>
      </c>
      <c r="C89" s="284" t="s">
        <v>157</v>
      </c>
      <c r="D89" s="285">
        <v>0</v>
      </c>
      <c r="E89" s="285">
        <v>0</v>
      </c>
      <c r="F89" s="285">
        <v>0</v>
      </c>
      <c r="G89" s="285">
        <v>0</v>
      </c>
      <c r="H89" s="286"/>
      <c r="I89" s="286"/>
    </row>
    <row r="90" spans="1:9" x14ac:dyDescent="0.25">
      <c r="A90" s="284" t="s">
        <v>158</v>
      </c>
      <c r="B90" s="1">
        <f t="shared" si="1"/>
        <v>9</v>
      </c>
      <c r="C90" s="284" t="s">
        <v>159</v>
      </c>
      <c r="D90" s="285">
        <v>0</v>
      </c>
      <c r="E90" s="285">
        <v>0</v>
      </c>
      <c r="F90" s="285">
        <v>0</v>
      </c>
      <c r="G90" s="285">
        <v>0</v>
      </c>
      <c r="H90" s="286"/>
      <c r="I90" s="286"/>
    </row>
    <row r="91" spans="1:9" x14ac:dyDescent="0.25">
      <c r="A91" s="284" t="s">
        <v>160</v>
      </c>
      <c r="B91" s="1">
        <f t="shared" si="1"/>
        <v>13</v>
      </c>
      <c r="C91" s="284" t="s">
        <v>159</v>
      </c>
      <c r="D91" s="285">
        <v>0</v>
      </c>
      <c r="E91" s="285">
        <v>0</v>
      </c>
      <c r="F91" s="285">
        <v>0</v>
      </c>
      <c r="G91" s="285">
        <v>0</v>
      </c>
      <c r="H91" s="286"/>
      <c r="I91" s="286"/>
    </row>
    <row r="92" spans="1:9" ht="30" x14ac:dyDescent="0.25">
      <c r="A92" s="284" t="s">
        <v>161</v>
      </c>
      <c r="B92" s="1">
        <f t="shared" si="1"/>
        <v>6</v>
      </c>
      <c r="C92" s="284" t="s">
        <v>162</v>
      </c>
      <c r="D92" s="285">
        <v>3952592119.6999998</v>
      </c>
      <c r="E92" s="285">
        <v>180123950.03</v>
      </c>
      <c r="F92" s="285">
        <v>457360098.43000001</v>
      </c>
      <c r="G92" s="285">
        <v>3675355971.3000002</v>
      </c>
      <c r="H92" s="286"/>
      <c r="I92" s="286"/>
    </row>
    <row r="93" spans="1:9" x14ac:dyDescent="0.25">
      <c r="A93" s="284" t="s">
        <v>163</v>
      </c>
      <c r="B93" s="1">
        <f t="shared" si="1"/>
        <v>9</v>
      </c>
      <c r="C93" s="284" t="s">
        <v>164</v>
      </c>
      <c r="D93" s="285">
        <v>0</v>
      </c>
      <c r="E93" s="285">
        <v>0</v>
      </c>
      <c r="F93" s="285">
        <v>0</v>
      </c>
      <c r="G93" s="285">
        <v>0</v>
      </c>
      <c r="H93" s="286"/>
      <c r="I93" s="286"/>
    </row>
    <row r="94" spans="1:9" x14ac:dyDescent="0.25">
      <c r="A94" s="284" t="s">
        <v>165</v>
      </c>
      <c r="B94" s="1">
        <f t="shared" si="1"/>
        <v>13</v>
      </c>
      <c r="C94" s="284" t="s">
        <v>166</v>
      </c>
      <c r="D94" s="285">
        <v>0</v>
      </c>
      <c r="E94" s="285">
        <v>0</v>
      </c>
      <c r="F94" s="285">
        <v>0</v>
      </c>
      <c r="G94" s="285">
        <v>0</v>
      </c>
      <c r="H94" s="286"/>
      <c r="I94" s="286"/>
    </row>
    <row r="95" spans="1:9" x14ac:dyDescent="0.25">
      <c r="A95" s="284" t="s">
        <v>167</v>
      </c>
      <c r="B95" s="1">
        <f t="shared" si="1"/>
        <v>9</v>
      </c>
      <c r="C95" s="284" t="s">
        <v>168</v>
      </c>
      <c r="D95" s="285">
        <v>14916744.17</v>
      </c>
      <c r="E95" s="285">
        <v>0</v>
      </c>
      <c r="F95" s="285">
        <v>0</v>
      </c>
      <c r="G95" s="285">
        <v>14916744.17</v>
      </c>
      <c r="H95" s="286"/>
      <c r="I95" s="286"/>
    </row>
    <row r="96" spans="1:9" ht="30" x14ac:dyDescent="0.25">
      <c r="A96" s="284" t="s">
        <v>169</v>
      </c>
      <c r="B96" s="1">
        <f t="shared" si="1"/>
        <v>13</v>
      </c>
      <c r="C96" s="284" t="s">
        <v>170</v>
      </c>
      <c r="D96" s="285">
        <v>14916744.17</v>
      </c>
      <c r="E96" s="285">
        <v>0</v>
      </c>
      <c r="F96" s="285">
        <v>0</v>
      </c>
      <c r="G96" s="285">
        <v>14916744.17</v>
      </c>
      <c r="H96" s="286"/>
      <c r="I96" s="286"/>
    </row>
    <row r="97" spans="1:9" x14ac:dyDescent="0.25">
      <c r="A97" s="284" t="s">
        <v>171</v>
      </c>
      <c r="B97" s="1">
        <f t="shared" si="1"/>
        <v>13</v>
      </c>
      <c r="C97" s="284" t="s">
        <v>172</v>
      </c>
      <c r="D97" s="285">
        <v>0</v>
      </c>
      <c r="E97" s="285">
        <v>0</v>
      </c>
      <c r="F97" s="285">
        <v>0</v>
      </c>
      <c r="G97" s="285">
        <v>0</v>
      </c>
      <c r="H97" s="286"/>
      <c r="I97" s="286"/>
    </row>
    <row r="98" spans="1:9" x14ac:dyDescent="0.25">
      <c r="A98" s="284" t="s">
        <v>173</v>
      </c>
      <c r="B98" s="1">
        <f t="shared" si="1"/>
        <v>9</v>
      </c>
      <c r="C98" s="284" t="s">
        <v>121</v>
      </c>
      <c r="D98" s="285">
        <v>139608582.09999999</v>
      </c>
      <c r="E98" s="285">
        <v>44791053.57</v>
      </c>
      <c r="F98" s="285">
        <v>0.05</v>
      </c>
      <c r="G98" s="285">
        <v>184399635.62</v>
      </c>
      <c r="H98" s="286"/>
      <c r="I98" s="286"/>
    </row>
    <row r="99" spans="1:9" x14ac:dyDescent="0.25">
      <c r="A99" s="284" t="s">
        <v>174</v>
      </c>
      <c r="B99" s="1">
        <f t="shared" si="1"/>
        <v>13</v>
      </c>
      <c r="C99" s="284" t="s">
        <v>125</v>
      </c>
      <c r="D99" s="285">
        <v>0</v>
      </c>
      <c r="E99" s="285">
        <v>27508281.530000001</v>
      </c>
      <c r="F99" s="285">
        <v>0</v>
      </c>
      <c r="G99" s="285">
        <v>27508281.530000001</v>
      </c>
      <c r="H99" s="286"/>
      <c r="I99" s="286"/>
    </row>
    <row r="100" spans="1:9" x14ac:dyDescent="0.25">
      <c r="A100" s="284" t="s">
        <v>175</v>
      </c>
      <c r="B100" s="1">
        <f t="shared" si="1"/>
        <v>13</v>
      </c>
      <c r="C100" s="284" t="s">
        <v>127</v>
      </c>
      <c r="D100" s="285">
        <v>139608582.09999999</v>
      </c>
      <c r="E100" s="285">
        <v>17282772.039999999</v>
      </c>
      <c r="F100" s="285">
        <v>0.05</v>
      </c>
      <c r="G100" s="285">
        <v>156891354.09</v>
      </c>
      <c r="H100" s="286"/>
      <c r="I100" s="286"/>
    </row>
    <row r="101" spans="1:9" x14ac:dyDescent="0.25">
      <c r="A101" s="284" t="s">
        <v>176</v>
      </c>
      <c r="B101" s="1">
        <f t="shared" si="1"/>
        <v>13</v>
      </c>
      <c r="C101" s="284" t="s">
        <v>177</v>
      </c>
      <c r="D101" s="285">
        <v>0</v>
      </c>
      <c r="E101" s="285">
        <v>0</v>
      </c>
      <c r="F101" s="285">
        <v>0</v>
      </c>
      <c r="G101" s="285">
        <v>0</v>
      </c>
      <c r="H101" s="286"/>
      <c r="I101" s="286"/>
    </row>
    <row r="102" spans="1:9" x14ac:dyDescent="0.25">
      <c r="A102" s="284" t="s">
        <v>178</v>
      </c>
      <c r="B102" s="1">
        <f t="shared" si="1"/>
        <v>9</v>
      </c>
      <c r="C102" s="284" t="s">
        <v>131</v>
      </c>
      <c r="D102" s="285">
        <v>5025210</v>
      </c>
      <c r="E102" s="285">
        <v>0</v>
      </c>
      <c r="F102" s="285">
        <v>0</v>
      </c>
      <c r="G102" s="285">
        <v>5025210</v>
      </c>
      <c r="H102" s="286"/>
      <c r="I102" s="286"/>
    </row>
    <row r="103" spans="1:9" x14ac:dyDescent="0.25">
      <c r="A103" s="284" t="s">
        <v>179</v>
      </c>
      <c r="B103" s="1">
        <f t="shared" si="1"/>
        <v>13</v>
      </c>
      <c r="C103" s="284" t="s">
        <v>180</v>
      </c>
      <c r="D103" s="285">
        <v>0</v>
      </c>
      <c r="E103" s="285">
        <v>0</v>
      </c>
      <c r="F103" s="285">
        <v>0</v>
      </c>
      <c r="G103" s="285">
        <v>0</v>
      </c>
      <c r="H103" s="286"/>
      <c r="I103" s="286"/>
    </row>
    <row r="104" spans="1:9" x14ac:dyDescent="0.25">
      <c r="A104" s="284" t="s">
        <v>181</v>
      </c>
      <c r="B104" s="1">
        <f t="shared" si="1"/>
        <v>13</v>
      </c>
      <c r="C104" s="284" t="s">
        <v>133</v>
      </c>
      <c r="D104" s="285">
        <v>5025210</v>
      </c>
      <c r="E104" s="285">
        <v>0</v>
      </c>
      <c r="F104" s="285">
        <v>0</v>
      </c>
      <c r="G104" s="285">
        <v>5025210</v>
      </c>
      <c r="H104" s="286"/>
      <c r="I104" s="286"/>
    </row>
    <row r="105" spans="1:9" x14ac:dyDescent="0.25">
      <c r="A105" s="284" t="s">
        <v>182</v>
      </c>
      <c r="B105" s="1">
        <f t="shared" si="1"/>
        <v>9</v>
      </c>
      <c r="C105" s="284" t="s">
        <v>135</v>
      </c>
      <c r="D105" s="285">
        <v>212300874.33000001</v>
      </c>
      <c r="E105" s="285">
        <v>32739916.789999999</v>
      </c>
      <c r="F105" s="285">
        <v>8495224.5199999996</v>
      </c>
      <c r="G105" s="285">
        <v>236545566.59999999</v>
      </c>
      <c r="H105" s="286"/>
      <c r="I105" s="286"/>
    </row>
    <row r="106" spans="1:9" x14ac:dyDescent="0.25">
      <c r="A106" s="284" t="s">
        <v>183</v>
      </c>
      <c r="B106" s="1">
        <f t="shared" si="1"/>
        <v>13</v>
      </c>
      <c r="C106" s="284" t="s">
        <v>137</v>
      </c>
      <c r="D106" s="285">
        <v>85310688.909999996</v>
      </c>
      <c r="E106" s="285">
        <v>10118784.74</v>
      </c>
      <c r="F106" s="285">
        <v>3046731.52</v>
      </c>
      <c r="G106" s="285">
        <v>92382742.129999995</v>
      </c>
      <c r="H106" s="286"/>
      <c r="I106" s="286"/>
    </row>
    <row r="107" spans="1:9" x14ac:dyDescent="0.25">
      <c r="A107" s="284" t="s">
        <v>184</v>
      </c>
      <c r="B107" s="1">
        <f t="shared" si="1"/>
        <v>13</v>
      </c>
      <c r="C107" s="284" t="s">
        <v>139</v>
      </c>
      <c r="D107" s="285">
        <v>126990185.42</v>
      </c>
      <c r="E107" s="285">
        <v>22621132.050000001</v>
      </c>
      <c r="F107" s="285">
        <v>5448493</v>
      </c>
      <c r="G107" s="285">
        <v>144162824.47</v>
      </c>
      <c r="H107" s="286"/>
      <c r="I107" s="286"/>
    </row>
    <row r="108" spans="1:9" ht="30" x14ac:dyDescent="0.25">
      <c r="A108" s="284" t="s">
        <v>185</v>
      </c>
      <c r="B108" s="1">
        <f t="shared" si="1"/>
        <v>13</v>
      </c>
      <c r="C108" s="284" t="s">
        <v>186</v>
      </c>
      <c r="D108" s="285">
        <v>0</v>
      </c>
      <c r="E108" s="285">
        <v>0</v>
      </c>
      <c r="F108" s="285">
        <v>0</v>
      </c>
      <c r="G108" s="285">
        <v>0</v>
      </c>
      <c r="H108" s="286"/>
      <c r="I108" s="286"/>
    </row>
    <row r="109" spans="1:9" x14ac:dyDescent="0.25">
      <c r="A109" s="284" t="s">
        <v>187</v>
      </c>
      <c r="B109" s="1">
        <f t="shared" si="1"/>
        <v>9</v>
      </c>
      <c r="C109" s="284" t="s">
        <v>143</v>
      </c>
      <c r="D109" s="285">
        <v>1453397913.71</v>
      </c>
      <c r="E109" s="285">
        <v>102592979.67</v>
      </c>
      <c r="F109" s="285">
        <v>448864873.86000001</v>
      </c>
      <c r="G109" s="285">
        <v>1107126019.52</v>
      </c>
      <c r="H109" s="286"/>
      <c r="I109" s="286"/>
    </row>
    <row r="110" spans="1:9" x14ac:dyDescent="0.25">
      <c r="A110" s="284" t="s">
        <v>188</v>
      </c>
      <c r="B110" s="1">
        <f t="shared" si="1"/>
        <v>13</v>
      </c>
      <c r="C110" s="284" t="s">
        <v>145</v>
      </c>
      <c r="D110" s="285">
        <v>1171581731.1300001</v>
      </c>
      <c r="E110" s="285">
        <v>77780839.680000007</v>
      </c>
      <c r="F110" s="285">
        <v>448864873.86000001</v>
      </c>
      <c r="G110" s="285">
        <v>800497696.95000005</v>
      </c>
      <c r="H110" s="286"/>
      <c r="I110" s="286"/>
    </row>
    <row r="111" spans="1:9" x14ac:dyDescent="0.25">
      <c r="A111" s="284" t="s">
        <v>189</v>
      </c>
      <c r="B111" s="1">
        <f t="shared" si="1"/>
        <v>13</v>
      </c>
      <c r="C111" s="284" t="s">
        <v>147</v>
      </c>
      <c r="D111" s="285">
        <v>281816182.57999998</v>
      </c>
      <c r="E111" s="285">
        <v>24812139.989999998</v>
      </c>
      <c r="F111" s="285">
        <v>0</v>
      </c>
      <c r="G111" s="285">
        <v>306628322.56999999</v>
      </c>
      <c r="H111" s="286"/>
      <c r="I111" s="286"/>
    </row>
    <row r="112" spans="1:9" ht="30" x14ac:dyDescent="0.25">
      <c r="A112" s="284" t="s">
        <v>190</v>
      </c>
      <c r="B112" s="1">
        <f t="shared" si="1"/>
        <v>13</v>
      </c>
      <c r="C112" s="284" t="s">
        <v>151</v>
      </c>
      <c r="D112" s="285">
        <v>0</v>
      </c>
      <c r="E112" s="285">
        <v>0</v>
      </c>
      <c r="F112" s="285">
        <v>0</v>
      </c>
      <c r="G112" s="285">
        <v>0</v>
      </c>
      <c r="H112" s="286"/>
      <c r="I112" s="286"/>
    </row>
    <row r="113" spans="1:9" ht="30" x14ac:dyDescent="0.25">
      <c r="A113" s="284" t="s">
        <v>191</v>
      </c>
      <c r="B113" s="1">
        <f t="shared" si="1"/>
        <v>9</v>
      </c>
      <c r="C113" s="284" t="s">
        <v>155</v>
      </c>
      <c r="D113" s="285">
        <v>2127342795.3900001</v>
      </c>
      <c r="E113" s="285">
        <v>0</v>
      </c>
      <c r="F113" s="285">
        <v>0</v>
      </c>
      <c r="G113" s="285">
        <v>2127342795.3900001</v>
      </c>
      <c r="H113" s="286"/>
      <c r="I113" s="286"/>
    </row>
    <row r="114" spans="1:9" x14ac:dyDescent="0.25">
      <c r="A114" s="284" t="s">
        <v>192</v>
      </c>
      <c r="B114" s="1">
        <f t="shared" si="1"/>
        <v>13</v>
      </c>
      <c r="C114" s="284" t="s">
        <v>193</v>
      </c>
      <c r="D114" s="285">
        <v>0</v>
      </c>
      <c r="E114" s="285">
        <v>0</v>
      </c>
      <c r="F114" s="285">
        <v>0</v>
      </c>
      <c r="G114" s="285">
        <v>0</v>
      </c>
      <c r="H114" s="286"/>
      <c r="I114" s="286"/>
    </row>
    <row r="115" spans="1:9" x14ac:dyDescent="0.25">
      <c r="A115" s="284" t="s">
        <v>194</v>
      </c>
      <c r="B115" s="1">
        <f t="shared" si="1"/>
        <v>13</v>
      </c>
      <c r="C115" s="284" t="s">
        <v>157</v>
      </c>
      <c r="D115" s="285">
        <v>2127342795.3900001</v>
      </c>
      <c r="E115" s="285">
        <v>0</v>
      </c>
      <c r="F115" s="285">
        <v>0</v>
      </c>
      <c r="G115" s="285">
        <v>2127342795.3900001</v>
      </c>
      <c r="H115" s="286"/>
      <c r="I115" s="286"/>
    </row>
    <row r="116" spans="1:9" ht="30" x14ac:dyDescent="0.25">
      <c r="A116" s="284" t="s">
        <v>195</v>
      </c>
      <c r="B116" s="1">
        <f t="shared" si="1"/>
        <v>9</v>
      </c>
      <c r="C116" s="284" t="s">
        <v>196</v>
      </c>
      <c r="D116" s="285">
        <v>0</v>
      </c>
      <c r="E116" s="285">
        <v>0</v>
      </c>
      <c r="F116" s="285">
        <v>0</v>
      </c>
      <c r="G116" s="285">
        <v>0</v>
      </c>
      <c r="H116" s="286"/>
      <c r="I116" s="286"/>
    </row>
    <row r="117" spans="1:9" x14ac:dyDescent="0.25">
      <c r="A117" s="284" t="s">
        <v>197</v>
      </c>
      <c r="B117" s="1">
        <f t="shared" si="1"/>
        <v>13</v>
      </c>
      <c r="C117" s="284" t="s">
        <v>198</v>
      </c>
      <c r="D117" s="285">
        <v>0</v>
      </c>
      <c r="E117" s="285">
        <v>0</v>
      </c>
      <c r="F117" s="285">
        <v>0</v>
      </c>
      <c r="G117" s="285">
        <v>0</v>
      </c>
      <c r="H117" s="286"/>
      <c r="I117" s="286"/>
    </row>
    <row r="118" spans="1:9" x14ac:dyDescent="0.25">
      <c r="A118" s="284" t="s">
        <v>199</v>
      </c>
      <c r="B118" s="1">
        <f t="shared" si="1"/>
        <v>6</v>
      </c>
      <c r="C118" s="284" t="s">
        <v>200</v>
      </c>
      <c r="D118" s="285">
        <v>131931229691</v>
      </c>
      <c r="E118" s="285">
        <v>0</v>
      </c>
      <c r="F118" s="285">
        <v>0</v>
      </c>
      <c r="G118" s="285">
        <v>131931229691</v>
      </c>
      <c r="H118" s="286"/>
      <c r="I118" s="286"/>
    </row>
    <row r="119" spans="1:9" x14ac:dyDescent="0.25">
      <c r="A119" s="284" t="s">
        <v>201</v>
      </c>
      <c r="B119" s="1">
        <f t="shared" si="1"/>
        <v>9</v>
      </c>
      <c r="C119" s="284" t="s">
        <v>202</v>
      </c>
      <c r="D119" s="285">
        <v>131931229691</v>
      </c>
      <c r="E119" s="285">
        <v>0</v>
      </c>
      <c r="F119" s="285">
        <v>0</v>
      </c>
      <c r="G119" s="285">
        <v>131931229691</v>
      </c>
      <c r="H119" s="286"/>
      <c r="I119" s="286"/>
    </row>
    <row r="120" spans="1:9" x14ac:dyDescent="0.25">
      <c r="A120" s="284" t="s">
        <v>203</v>
      </c>
      <c r="B120" s="1">
        <f t="shared" si="1"/>
        <v>13</v>
      </c>
      <c r="C120" s="284" t="s">
        <v>202</v>
      </c>
      <c r="D120" s="285">
        <v>131931229691</v>
      </c>
      <c r="E120" s="285">
        <v>0</v>
      </c>
      <c r="F120" s="285">
        <v>0</v>
      </c>
      <c r="G120" s="285">
        <v>131931229691</v>
      </c>
      <c r="H120" s="286"/>
      <c r="I120" s="286"/>
    </row>
    <row r="121" spans="1:9" x14ac:dyDescent="0.25">
      <c r="A121" s="284" t="s">
        <v>204</v>
      </c>
      <c r="B121" s="1">
        <f t="shared" si="1"/>
        <v>6</v>
      </c>
      <c r="C121" s="284" t="s">
        <v>205</v>
      </c>
      <c r="D121" s="285">
        <v>1871948202.48</v>
      </c>
      <c r="E121" s="285">
        <v>0</v>
      </c>
      <c r="F121" s="285">
        <v>0</v>
      </c>
      <c r="G121" s="285">
        <v>1871948202.48</v>
      </c>
      <c r="H121" s="286"/>
      <c r="I121" s="286"/>
    </row>
    <row r="122" spans="1:9" x14ac:dyDescent="0.25">
      <c r="A122" s="284" t="s">
        <v>206</v>
      </c>
      <c r="B122" s="1">
        <f t="shared" si="1"/>
        <v>9</v>
      </c>
      <c r="C122" s="284" t="s">
        <v>166</v>
      </c>
      <c r="D122" s="285">
        <v>1871948202.48</v>
      </c>
      <c r="E122" s="285">
        <v>0</v>
      </c>
      <c r="F122" s="285">
        <v>0</v>
      </c>
      <c r="G122" s="285">
        <v>1871948202.48</v>
      </c>
      <c r="H122" s="286"/>
      <c r="I122" s="286"/>
    </row>
    <row r="123" spans="1:9" x14ac:dyDescent="0.25">
      <c r="A123" s="284" t="s">
        <v>207</v>
      </c>
      <c r="B123" s="1">
        <f t="shared" si="1"/>
        <v>13</v>
      </c>
      <c r="C123" s="284" t="s">
        <v>166</v>
      </c>
      <c r="D123" s="285">
        <v>1871948202.48</v>
      </c>
      <c r="E123" s="285">
        <v>0</v>
      </c>
      <c r="F123" s="285">
        <v>0</v>
      </c>
      <c r="G123" s="285">
        <v>1871948202.48</v>
      </c>
      <c r="H123" s="286"/>
      <c r="I123" s="286"/>
    </row>
    <row r="124" spans="1:9" x14ac:dyDescent="0.25">
      <c r="A124" s="284" t="s">
        <v>208</v>
      </c>
      <c r="B124" s="1">
        <f t="shared" si="1"/>
        <v>6</v>
      </c>
      <c r="C124" s="284" t="s">
        <v>209</v>
      </c>
      <c r="D124" s="285">
        <v>12851075.310000001</v>
      </c>
      <c r="E124" s="285">
        <v>0</v>
      </c>
      <c r="F124" s="285">
        <v>0.01</v>
      </c>
      <c r="G124" s="285">
        <v>12851075.300000001</v>
      </c>
      <c r="H124" s="286"/>
      <c r="I124" s="286"/>
    </row>
    <row r="125" spans="1:9" ht="30" x14ac:dyDescent="0.25">
      <c r="A125" s="284" t="s">
        <v>210</v>
      </c>
      <c r="B125" s="1">
        <f t="shared" si="1"/>
        <v>9</v>
      </c>
      <c r="C125" s="284" t="s">
        <v>170</v>
      </c>
      <c r="D125" s="285">
        <v>12851075.310000001</v>
      </c>
      <c r="E125" s="285">
        <v>0</v>
      </c>
      <c r="F125" s="285">
        <v>0.01</v>
      </c>
      <c r="G125" s="285">
        <v>12851075.300000001</v>
      </c>
      <c r="H125" s="286"/>
      <c r="I125" s="286"/>
    </row>
    <row r="126" spans="1:9" ht="30" x14ac:dyDescent="0.25">
      <c r="A126" s="284" t="s">
        <v>211</v>
      </c>
      <c r="B126" s="1">
        <f t="shared" si="1"/>
        <v>13</v>
      </c>
      <c r="C126" s="284" t="s">
        <v>170</v>
      </c>
      <c r="D126" s="285">
        <v>12851075.310000001</v>
      </c>
      <c r="E126" s="285">
        <v>0</v>
      </c>
      <c r="F126" s="285">
        <v>0.01</v>
      </c>
      <c r="G126" s="285">
        <v>12851075.300000001</v>
      </c>
      <c r="H126" s="286"/>
      <c r="I126" s="286"/>
    </row>
    <row r="127" spans="1:9" x14ac:dyDescent="0.25">
      <c r="A127" s="284" t="s">
        <v>212</v>
      </c>
      <c r="B127" s="1">
        <f t="shared" si="1"/>
        <v>9</v>
      </c>
      <c r="C127" s="284" t="s">
        <v>172</v>
      </c>
      <c r="D127" s="285">
        <v>0</v>
      </c>
      <c r="E127" s="285">
        <v>0</v>
      </c>
      <c r="F127" s="285">
        <v>0</v>
      </c>
      <c r="G127" s="285">
        <v>0</v>
      </c>
      <c r="H127" s="286"/>
      <c r="I127" s="286"/>
    </row>
    <row r="128" spans="1:9" x14ac:dyDescent="0.25">
      <c r="A128" s="284" t="s">
        <v>213</v>
      </c>
      <c r="B128" s="1">
        <f t="shared" si="1"/>
        <v>13</v>
      </c>
      <c r="C128" s="284" t="s">
        <v>172</v>
      </c>
      <c r="D128" s="285">
        <v>0</v>
      </c>
      <c r="E128" s="285">
        <v>0</v>
      </c>
      <c r="F128" s="285">
        <v>0</v>
      </c>
      <c r="G128" s="285">
        <v>0</v>
      </c>
      <c r="H128" s="286"/>
      <c r="I128" s="286"/>
    </row>
    <row r="129" spans="1:9" x14ac:dyDescent="0.25">
      <c r="A129" s="284" t="s">
        <v>214</v>
      </c>
      <c r="B129" s="1">
        <f t="shared" si="1"/>
        <v>6</v>
      </c>
      <c r="C129" s="284" t="s">
        <v>215</v>
      </c>
      <c r="D129" s="285">
        <v>20501941848.279999</v>
      </c>
      <c r="E129" s="285">
        <v>0</v>
      </c>
      <c r="F129" s="285">
        <v>44791053.659999996</v>
      </c>
      <c r="G129" s="285">
        <v>20457150794.619999</v>
      </c>
      <c r="H129" s="286"/>
      <c r="I129" s="286"/>
    </row>
    <row r="130" spans="1:9" x14ac:dyDescent="0.25">
      <c r="A130" s="284" t="s">
        <v>216</v>
      </c>
      <c r="B130" s="1">
        <f t="shared" si="1"/>
        <v>9</v>
      </c>
      <c r="C130" s="284" t="s">
        <v>125</v>
      </c>
      <c r="D130" s="285">
        <v>646144213.33000004</v>
      </c>
      <c r="E130" s="285">
        <v>0</v>
      </c>
      <c r="F130" s="285">
        <v>27508281.539999999</v>
      </c>
      <c r="G130" s="285">
        <v>618635931.78999996</v>
      </c>
      <c r="H130" s="286"/>
      <c r="I130" s="286"/>
    </row>
    <row r="131" spans="1:9" x14ac:dyDescent="0.25">
      <c r="A131" s="284" t="s">
        <v>217</v>
      </c>
      <c r="B131" s="1">
        <f t="shared" si="1"/>
        <v>13</v>
      </c>
      <c r="C131" s="284" t="s">
        <v>125</v>
      </c>
      <c r="D131" s="285">
        <v>646144213.33000004</v>
      </c>
      <c r="E131" s="285">
        <v>0</v>
      </c>
      <c r="F131" s="285">
        <v>27508281.539999999</v>
      </c>
      <c r="G131" s="285">
        <v>618635931.78999996</v>
      </c>
      <c r="H131" s="286"/>
      <c r="I131" s="286"/>
    </row>
    <row r="132" spans="1:9" x14ac:dyDescent="0.25">
      <c r="A132" s="284" t="s">
        <v>218</v>
      </c>
      <c r="B132" s="1">
        <f t="shared" si="1"/>
        <v>9</v>
      </c>
      <c r="C132" s="284" t="s">
        <v>127</v>
      </c>
      <c r="D132" s="285">
        <v>19855797634.950001</v>
      </c>
      <c r="E132" s="285">
        <v>0</v>
      </c>
      <c r="F132" s="285">
        <v>17282772.120000001</v>
      </c>
      <c r="G132" s="285">
        <v>19838514862.830002</v>
      </c>
      <c r="H132" s="286"/>
      <c r="I132" s="286"/>
    </row>
    <row r="133" spans="1:9" x14ac:dyDescent="0.25">
      <c r="A133" s="284" t="s">
        <v>219</v>
      </c>
      <c r="B133" s="1">
        <f t="shared" si="1"/>
        <v>13</v>
      </c>
      <c r="C133" s="284" t="s">
        <v>127</v>
      </c>
      <c r="D133" s="285">
        <v>19855797634.950001</v>
      </c>
      <c r="E133" s="285">
        <v>0</v>
      </c>
      <c r="F133" s="285">
        <v>17282772.120000001</v>
      </c>
      <c r="G133" s="285">
        <v>19838514862.830002</v>
      </c>
      <c r="H133" s="286"/>
      <c r="I133" s="286"/>
    </row>
    <row r="134" spans="1:9" x14ac:dyDescent="0.25">
      <c r="A134" s="284" t="s">
        <v>220</v>
      </c>
      <c r="B134" s="1">
        <f t="shared" si="1"/>
        <v>6</v>
      </c>
      <c r="C134" s="284" t="s">
        <v>221</v>
      </c>
      <c r="D134" s="285">
        <v>29056158.609999999</v>
      </c>
      <c r="E134" s="285">
        <v>0</v>
      </c>
      <c r="F134" s="285">
        <v>0</v>
      </c>
      <c r="G134" s="285">
        <v>29056158.609999999</v>
      </c>
      <c r="H134" s="286"/>
      <c r="I134" s="286"/>
    </row>
    <row r="135" spans="1:9" x14ac:dyDescent="0.25">
      <c r="A135" s="284" t="s">
        <v>222</v>
      </c>
      <c r="B135" s="1">
        <f t="shared" si="1"/>
        <v>9</v>
      </c>
      <c r="C135" s="284" t="s">
        <v>133</v>
      </c>
      <c r="D135" s="285">
        <v>29056158.609999999</v>
      </c>
      <c r="E135" s="285">
        <v>0</v>
      </c>
      <c r="F135" s="285">
        <v>0</v>
      </c>
      <c r="G135" s="285">
        <v>29056158.609999999</v>
      </c>
      <c r="H135" s="286"/>
      <c r="I135" s="286"/>
    </row>
    <row r="136" spans="1:9" x14ac:dyDescent="0.25">
      <c r="A136" s="284" t="s">
        <v>223</v>
      </c>
      <c r="B136" s="1">
        <f t="shared" si="1"/>
        <v>13</v>
      </c>
      <c r="C136" s="284" t="s">
        <v>133</v>
      </c>
      <c r="D136" s="285">
        <v>29056158.609999999</v>
      </c>
      <c r="E136" s="285">
        <v>0</v>
      </c>
      <c r="F136" s="285">
        <v>0</v>
      </c>
      <c r="G136" s="285">
        <v>29056158.609999999</v>
      </c>
      <c r="H136" s="286"/>
      <c r="I136" s="286"/>
    </row>
    <row r="137" spans="1:9" x14ac:dyDescent="0.25">
      <c r="A137" s="284" t="s">
        <v>224</v>
      </c>
      <c r="B137" s="1">
        <f t="shared" si="1"/>
        <v>9</v>
      </c>
      <c r="C137" s="284" t="s">
        <v>225</v>
      </c>
      <c r="D137" s="285">
        <v>0</v>
      </c>
      <c r="E137" s="285">
        <v>0</v>
      </c>
      <c r="F137" s="285">
        <v>0</v>
      </c>
      <c r="G137" s="285">
        <v>0</v>
      </c>
      <c r="H137" s="286"/>
      <c r="I137" s="286"/>
    </row>
    <row r="138" spans="1:9" x14ac:dyDescent="0.25">
      <c r="A138" s="284" t="s">
        <v>226</v>
      </c>
      <c r="B138" s="1">
        <f t="shared" ref="B138:B201" si="2">LEN(A138)</f>
        <v>13</v>
      </c>
      <c r="C138" s="284" t="s">
        <v>225</v>
      </c>
      <c r="D138" s="285">
        <v>0</v>
      </c>
      <c r="E138" s="285">
        <v>0</v>
      </c>
      <c r="F138" s="285">
        <v>0</v>
      </c>
      <c r="G138" s="285">
        <v>0</v>
      </c>
      <c r="H138" s="286"/>
      <c r="I138" s="286"/>
    </row>
    <row r="139" spans="1:9" x14ac:dyDescent="0.25">
      <c r="A139" s="284" t="s">
        <v>227</v>
      </c>
      <c r="B139" s="1">
        <f t="shared" si="2"/>
        <v>6</v>
      </c>
      <c r="C139" s="284" t="s">
        <v>228</v>
      </c>
      <c r="D139" s="285">
        <v>5159092635.4099998</v>
      </c>
      <c r="E139" s="285">
        <v>8495225.5</v>
      </c>
      <c r="F139" s="285">
        <v>32739916.710000001</v>
      </c>
      <c r="G139" s="285">
        <v>5134847944.1999998</v>
      </c>
      <c r="H139" s="286"/>
      <c r="I139" s="286"/>
    </row>
    <row r="140" spans="1:9" x14ac:dyDescent="0.25">
      <c r="A140" s="284" t="s">
        <v>229</v>
      </c>
      <c r="B140" s="1">
        <f t="shared" si="2"/>
        <v>9</v>
      </c>
      <c r="C140" s="284" t="s">
        <v>137</v>
      </c>
      <c r="D140" s="285">
        <v>3514043495.75</v>
      </c>
      <c r="E140" s="285">
        <v>3046731.96</v>
      </c>
      <c r="F140" s="285">
        <v>10118784.689999999</v>
      </c>
      <c r="G140" s="285">
        <v>3506971443.02</v>
      </c>
      <c r="H140" s="286"/>
      <c r="I140" s="286"/>
    </row>
    <row r="141" spans="1:9" x14ac:dyDescent="0.25">
      <c r="A141" s="284" t="s">
        <v>230</v>
      </c>
      <c r="B141" s="1">
        <f t="shared" si="2"/>
        <v>13</v>
      </c>
      <c r="C141" s="284" t="s">
        <v>137</v>
      </c>
      <c r="D141" s="285">
        <v>3514043495.75</v>
      </c>
      <c r="E141" s="285">
        <v>3046731.96</v>
      </c>
      <c r="F141" s="285">
        <v>10118784.689999999</v>
      </c>
      <c r="G141" s="285">
        <v>3506971443.02</v>
      </c>
      <c r="H141" s="286"/>
      <c r="I141" s="286"/>
    </row>
    <row r="142" spans="1:9" x14ac:dyDescent="0.25">
      <c r="A142" s="284" t="s">
        <v>231</v>
      </c>
      <c r="B142" s="1">
        <f t="shared" si="2"/>
        <v>9</v>
      </c>
      <c r="C142" s="284" t="s">
        <v>139</v>
      </c>
      <c r="D142" s="285">
        <v>1631271860.72</v>
      </c>
      <c r="E142" s="285">
        <v>5448493.5099999998</v>
      </c>
      <c r="F142" s="285">
        <v>22621132.02</v>
      </c>
      <c r="G142" s="285">
        <v>1614099222.21</v>
      </c>
      <c r="H142" s="286"/>
      <c r="I142" s="286"/>
    </row>
    <row r="143" spans="1:9" x14ac:dyDescent="0.25">
      <c r="A143" s="284" t="s">
        <v>232</v>
      </c>
      <c r="B143" s="1">
        <f t="shared" si="2"/>
        <v>13</v>
      </c>
      <c r="C143" s="284" t="s">
        <v>139</v>
      </c>
      <c r="D143" s="285">
        <v>1631271860.72</v>
      </c>
      <c r="E143" s="285">
        <v>5448493.5099999998</v>
      </c>
      <c r="F143" s="285">
        <v>22621132.02</v>
      </c>
      <c r="G143" s="285">
        <v>1614099222.21</v>
      </c>
      <c r="H143" s="286"/>
      <c r="I143" s="286"/>
    </row>
    <row r="144" spans="1:9" ht="30" x14ac:dyDescent="0.25">
      <c r="A144" s="284" t="s">
        <v>233</v>
      </c>
      <c r="B144" s="1">
        <f t="shared" si="2"/>
        <v>9</v>
      </c>
      <c r="C144" s="284" t="s">
        <v>186</v>
      </c>
      <c r="D144" s="285">
        <v>13777278.939999999</v>
      </c>
      <c r="E144" s="285">
        <v>0.03</v>
      </c>
      <c r="F144" s="285">
        <v>0</v>
      </c>
      <c r="G144" s="285">
        <v>13777278.970000001</v>
      </c>
      <c r="H144" s="286"/>
      <c r="I144" s="286"/>
    </row>
    <row r="145" spans="1:9" ht="30" x14ac:dyDescent="0.25">
      <c r="A145" s="284" t="s">
        <v>234</v>
      </c>
      <c r="B145" s="1">
        <f t="shared" si="2"/>
        <v>13</v>
      </c>
      <c r="C145" s="284" t="s">
        <v>186</v>
      </c>
      <c r="D145" s="285">
        <v>13777278.939999999</v>
      </c>
      <c r="E145" s="285">
        <v>0.03</v>
      </c>
      <c r="F145" s="285">
        <v>0</v>
      </c>
      <c r="G145" s="285">
        <v>13777278.970000001</v>
      </c>
      <c r="H145" s="286"/>
      <c r="I145" s="286"/>
    </row>
    <row r="146" spans="1:9" ht="30" x14ac:dyDescent="0.25">
      <c r="A146" s="284" t="s">
        <v>235</v>
      </c>
      <c r="B146" s="1">
        <f t="shared" si="2"/>
        <v>6</v>
      </c>
      <c r="C146" s="284" t="s">
        <v>236</v>
      </c>
      <c r="D146" s="285">
        <v>14422892658.959999</v>
      </c>
      <c r="E146" s="285">
        <v>44110650.530000001</v>
      </c>
      <c r="F146" s="285">
        <v>108231077.06</v>
      </c>
      <c r="G146" s="285">
        <v>14358772232.43</v>
      </c>
      <c r="H146" s="286"/>
      <c r="I146" s="286"/>
    </row>
    <row r="147" spans="1:9" x14ac:dyDescent="0.25">
      <c r="A147" s="284" t="s">
        <v>237</v>
      </c>
      <c r="B147" s="1">
        <f t="shared" si="2"/>
        <v>9</v>
      </c>
      <c r="C147" s="284" t="s">
        <v>145</v>
      </c>
      <c r="D147" s="285">
        <v>6102611092.4200001</v>
      </c>
      <c r="E147" s="285">
        <v>34733450.530000001</v>
      </c>
      <c r="F147" s="285">
        <v>75519257.640000001</v>
      </c>
      <c r="G147" s="285">
        <v>6061825285.3100004</v>
      </c>
      <c r="H147" s="286"/>
      <c r="I147" s="286"/>
    </row>
    <row r="148" spans="1:9" x14ac:dyDescent="0.25">
      <c r="A148" s="284" t="s">
        <v>238</v>
      </c>
      <c r="B148" s="1">
        <f t="shared" si="2"/>
        <v>13</v>
      </c>
      <c r="C148" s="284" t="s">
        <v>145</v>
      </c>
      <c r="D148" s="285">
        <v>6102611092.4200001</v>
      </c>
      <c r="E148" s="285">
        <v>34733450.530000001</v>
      </c>
      <c r="F148" s="285">
        <v>75519257.640000001</v>
      </c>
      <c r="G148" s="285">
        <v>6061825285.3100004</v>
      </c>
      <c r="H148" s="286"/>
      <c r="I148" s="286"/>
    </row>
    <row r="149" spans="1:9" x14ac:dyDescent="0.25">
      <c r="A149" s="284" t="s">
        <v>239</v>
      </c>
      <c r="B149" s="1">
        <f t="shared" si="2"/>
        <v>9</v>
      </c>
      <c r="C149" s="284" t="s">
        <v>147</v>
      </c>
      <c r="D149" s="285">
        <v>8162113510.8500004</v>
      </c>
      <c r="E149" s="285">
        <v>9377200</v>
      </c>
      <c r="F149" s="285">
        <v>32711819.329999998</v>
      </c>
      <c r="G149" s="285">
        <v>8138778891.5200005</v>
      </c>
      <c r="H149" s="286"/>
      <c r="I149" s="286"/>
    </row>
    <row r="150" spans="1:9" x14ac:dyDescent="0.25">
      <c r="A150" s="284" t="s">
        <v>240</v>
      </c>
      <c r="B150" s="1">
        <f t="shared" si="2"/>
        <v>13</v>
      </c>
      <c r="C150" s="284" t="s">
        <v>147</v>
      </c>
      <c r="D150" s="285">
        <v>8162113510.8500004</v>
      </c>
      <c r="E150" s="285">
        <v>9377200</v>
      </c>
      <c r="F150" s="285">
        <v>32711819.329999998</v>
      </c>
      <c r="G150" s="285">
        <v>8138778891.5200005</v>
      </c>
      <c r="H150" s="286"/>
      <c r="I150" s="286"/>
    </row>
    <row r="151" spans="1:9" x14ac:dyDescent="0.25">
      <c r="A151" s="284" t="s">
        <v>241</v>
      </c>
      <c r="B151" s="1">
        <f t="shared" si="2"/>
        <v>9</v>
      </c>
      <c r="C151" s="284" t="s">
        <v>149</v>
      </c>
      <c r="D151" s="285">
        <v>158168055.69</v>
      </c>
      <c r="E151" s="285">
        <v>0</v>
      </c>
      <c r="F151" s="285">
        <v>0.09</v>
      </c>
      <c r="G151" s="285">
        <v>158168055.59999999</v>
      </c>
      <c r="H151" s="286"/>
      <c r="I151" s="286"/>
    </row>
    <row r="152" spans="1:9" x14ac:dyDescent="0.25">
      <c r="A152" s="284" t="s">
        <v>242</v>
      </c>
      <c r="B152" s="1">
        <f t="shared" si="2"/>
        <v>13</v>
      </c>
      <c r="C152" s="284" t="s">
        <v>149</v>
      </c>
      <c r="D152" s="285">
        <v>158168055.69</v>
      </c>
      <c r="E152" s="285">
        <v>0</v>
      </c>
      <c r="F152" s="285">
        <v>0.09</v>
      </c>
      <c r="G152" s="285">
        <v>158168055.59999999</v>
      </c>
      <c r="H152" s="286"/>
      <c r="I152" s="286"/>
    </row>
    <row r="153" spans="1:9" ht="30" x14ac:dyDescent="0.25">
      <c r="A153" s="284" t="s">
        <v>243</v>
      </c>
      <c r="B153" s="1">
        <f t="shared" si="2"/>
        <v>9</v>
      </c>
      <c r="C153" s="284" t="s">
        <v>151</v>
      </c>
      <c r="D153" s="285">
        <v>0</v>
      </c>
      <c r="E153" s="285">
        <v>0</v>
      </c>
      <c r="F153" s="285">
        <v>0</v>
      </c>
      <c r="G153" s="285">
        <v>0</v>
      </c>
      <c r="H153" s="286"/>
      <c r="I153" s="286"/>
    </row>
    <row r="154" spans="1:9" ht="30" x14ac:dyDescent="0.25">
      <c r="A154" s="284" t="s">
        <v>244</v>
      </c>
      <c r="B154" s="1">
        <f t="shared" si="2"/>
        <v>13</v>
      </c>
      <c r="C154" s="284" t="s">
        <v>151</v>
      </c>
      <c r="D154" s="285">
        <v>0</v>
      </c>
      <c r="E154" s="285">
        <v>0</v>
      </c>
      <c r="F154" s="285">
        <v>0</v>
      </c>
      <c r="G154" s="285">
        <v>0</v>
      </c>
      <c r="H154" s="286"/>
      <c r="I154" s="286"/>
    </row>
    <row r="155" spans="1:9" ht="30" x14ac:dyDescent="0.25">
      <c r="A155" s="284" t="s">
        <v>245</v>
      </c>
      <c r="B155" s="1">
        <f t="shared" si="2"/>
        <v>6</v>
      </c>
      <c r="C155" s="284" t="s">
        <v>246</v>
      </c>
      <c r="D155" s="285">
        <v>1476950848.98</v>
      </c>
      <c r="E155" s="285">
        <v>0</v>
      </c>
      <c r="F155" s="285">
        <v>0</v>
      </c>
      <c r="G155" s="285">
        <v>1476950848.98</v>
      </c>
      <c r="H155" s="286"/>
      <c r="I155" s="286"/>
    </row>
    <row r="156" spans="1:9" x14ac:dyDescent="0.25">
      <c r="A156" s="284" t="s">
        <v>247</v>
      </c>
      <c r="B156" s="1">
        <f t="shared" si="2"/>
        <v>9</v>
      </c>
      <c r="C156" s="284" t="s">
        <v>193</v>
      </c>
      <c r="D156" s="285">
        <v>0</v>
      </c>
      <c r="E156" s="285">
        <v>0</v>
      </c>
      <c r="F156" s="285">
        <v>0</v>
      </c>
      <c r="G156" s="285">
        <v>0</v>
      </c>
      <c r="H156" s="286"/>
      <c r="I156" s="286"/>
    </row>
    <row r="157" spans="1:9" x14ac:dyDescent="0.25">
      <c r="A157" s="284" t="s">
        <v>248</v>
      </c>
      <c r="B157" s="1">
        <f t="shared" si="2"/>
        <v>13</v>
      </c>
      <c r="C157" s="284" t="s">
        <v>193</v>
      </c>
      <c r="D157" s="285">
        <v>0</v>
      </c>
      <c r="E157" s="285">
        <v>0</v>
      </c>
      <c r="F157" s="285">
        <v>0</v>
      </c>
      <c r="G157" s="285">
        <v>0</v>
      </c>
      <c r="H157" s="286"/>
      <c r="I157" s="286"/>
    </row>
    <row r="158" spans="1:9" x14ac:dyDescent="0.25">
      <c r="A158" s="284" t="s">
        <v>249</v>
      </c>
      <c r="B158" s="1">
        <f t="shared" si="2"/>
        <v>9</v>
      </c>
      <c r="C158" s="284" t="s">
        <v>157</v>
      </c>
      <c r="D158" s="285">
        <v>1298119989.5799999</v>
      </c>
      <c r="E158" s="285">
        <v>0</v>
      </c>
      <c r="F158" s="285">
        <v>0</v>
      </c>
      <c r="G158" s="285">
        <v>1298119989.5799999</v>
      </c>
      <c r="H158" s="286"/>
      <c r="I158" s="286"/>
    </row>
    <row r="159" spans="1:9" x14ac:dyDescent="0.25">
      <c r="A159" s="284" t="s">
        <v>250</v>
      </c>
      <c r="B159" s="1">
        <f t="shared" si="2"/>
        <v>13</v>
      </c>
      <c r="C159" s="284" t="s">
        <v>157</v>
      </c>
      <c r="D159" s="285">
        <v>1298119989.5799999</v>
      </c>
      <c r="E159" s="285">
        <v>0</v>
      </c>
      <c r="F159" s="285">
        <v>0</v>
      </c>
      <c r="G159" s="285">
        <v>1298119989.5799999</v>
      </c>
      <c r="H159" s="286"/>
      <c r="I159" s="286"/>
    </row>
    <row r="160" spans="1:9" x14ac:dyDescent="0.25">
      <c r="A160" s="284" t="s">
        <v>251</v>
      </c>
      <c r="B160" s="1">
        <f t="shared" si="2"/>
        <v>9</v>
      </c>
      <c r="C160" s="284" t="s">
        <v>252</v>
      </c>
      <c r="D160" s="285">
        <v>178830859.40000001</v>
      </c>
      <c r="E160" s="285">
        <v>0</v>
      </c>
      <c r="F160" s="285">
        <v>0</v>
      </c>
      <c r="G160" s="285">
        <v>178830859.40000001</v>
      </c>
      <c r="H160" s="286"/>
      <c r="I160" s="286"/>
    </row>
    <row r="161" spans="1:9" x14ac:dyDescent="0.25">
      <c r="A161" s="284" t="s">
        <v>253</v>
      </c>
      <c r="B161" s="1">
        <f t="shared" si="2"/>
        <v>13</v>
      </c>
      <c r="C161" s="284" t="s">
        <v>252</v>
      </c>
      <c r="D161" s="285">
        <v>178830859.40000001</v>
      </c>
      <c r="E161" s="285">
        <v>0</v>
      </c>
      <c r="F161" s="285">
        <v>0</v>
      </c>
      <c r="G161" s="285">
        <v>178830859.40000001</v>
      </c>
      <c r="H161" s="286"/>
      <c r="I161" s="286"/>
    </row>
    <row r="162" spans="1:9" ht="30" x14ac:dyDescent="0.25">
      <c r="A162" s="284" t="s">
        <v>254</v>
      </c>
      <c r="B162" s="1">
        <f t="shared" si="2"/>
        <v>6</v>
      </c>
      <c r="C162" s="284" t="s">
        <v>255</v>
      </c>
      <c r="D162" s="285">
        <v>15535583.35</v>
      </c>
      <c r="E162" s="285">
        <v>0</v>
      </c>
      <c r="F162" s="285">
        <v>0</v>
      </c>
      <c r="G162" s="285">
        <v>15535583.35</v>
      </c>
      <c r="H162" s="286"/>
      <c r="I162" s="286"/>
    </row>
    <row r="163" spans="1:9" x14ac:dyDescent="0.25">
      <c r="A163" s="284" t="s">
        <v>256</v>
      </c>
      <c r="B163" s="1">
        <f t="shared" si="2"/>
        <v>9</v>
      </c>
      <c r="C163" s="284" t="s">
        <v>198</v>
      </c>
      <c r="D163" s="285">
        <v>9261958.1199999992</v>
      </c>
      <c r="E163" s="285">
        <v>0</v>
      </c>
      <c r="F163" s="285">
        <v>0</v>
      </c>
      <c r="G163" s="285">
        <v>9261958.1199999992</v>
      </c>
      <c r="H163" s="286"/>
      <c r="I163" s="286"/>
    </row>
    <row r="164" spans="1:9" x14ac:dyDescent="0.25">
      <c r="A164" s="284" t="s">
        <v>257</v>
      </c>
      <c r="B164" s="1">
        <f t="shared" si="2"/>
        <v>13</v>
      </c>
      <c r="C164" s="284" t="s">
        <v>198</v>
      </c>
      <c r="D164" s="285">
        <v>9261958.1199999992</v>
      </c>
      <c r="E164" s="285">
        <v>0</v>
      </c>
      <c r="F164" s="285">
        <v>0</v>
      </c>
      <c r="G164" s="285">
        <v>9261958.1199999992</v>
      </c>
      <c r="H164" s="286"/>
      <c r="I164" s="286"/>
    </row>
    <row r="165" spans="1:9" ht="30" x14ac:dyDescent="0.25">
      <c r="A165" s="284" t="s">
        <v>258</v>
      </c>
      <c r="B165" s="1">
        <f t="shared" si="2"/>
        <v>9</v>
      </c>
      <c r="C165" s="284" t="s">
        <v>259</v>
      </c>
      <c r="D165" s="285">
        <v>6273625.2300000004</v>
      </c>
      <c r="E165" s="285">
        <v>0</v>
      </c>
      <c r="F165" s="285">
        <v>0</v>
      </c>
      <c r="G165" s="285">
        <v>6273625.2300000004</v>
      </c>
      <c r="H165" s="286"/>
      <c r="I165" s="286"/>
    </row>
    <row r="166" spans="1:9" ht="30" x14ac:dyDescent="0.25">
      <c r="A166" s="284" t="s">
        <v>260</v>
      </c>
      <c r="B166" s="1">
        <f t="shared" si="2"/>
        <v>13</v>
      </c>
      <c r="C166" s="284" t="s">
        <v>259</v>
      </c>
      <c r="D166" s="285">
        <v>6273625.2300000004</v>
      </c>
      <c r="E166" s="285">
        <v>0</v>
      </c>
      <c r="F166" s="285">
        <v>0</v>
      </c>
      <c r="G166" s="285">
        <v>6273625.2300000004</v>
      </c>
      <c r="H166" s="286"/>
      <c r="I166" s="286"/>
    </row>
    <row r="167" spans="1:9" ht="30" x14ac:dyDescent="0.25">
      <c r="A167" s="284" t="s">
        <v>261</v>
      </c>
      <c r="B167" s="1">
        <f t="shared" si="2"/>
        <v>9</v>
      </c>
      <c r="C167" s="284" t="s">
        <v>262</v>
      </c>
      <c r="D167" s="285">
        <v>0</v>
      </c>
      <c r="E167" s="285">
        <v>0</v>
      </c>
      <c r="F167" s="285">
        <v>0</v>
      </c>
      <c r="G167" s="285">
        <v>0</v>
      </c>
      <c r="H167" s="286"/>
      <c r="I167" s="286"/>
    </row>
    <row r="168" spans="1:9" ht="30" x14ac:dyDescent="0.25">
      <c r="A168" s="284" t="s">
        <v>263</v>
      </c>
      <c r="B168" s="1">
        <f t="shared" si="2"/>
        <v>13</v>
      </c>
      <c r="C168" s="284" t="s">
        <v>262</v>
      </c>
      <c r="D168" s="285">
        <v>0</v>
      </c>
      <c r="E168" s="285">
        <v>0</v>
      </c>
      <c r="F168" s="285">
        <v>0</v>
      </c>
      <c r="G168" s="285">
        <v>0</v>
      </c>
      <c r="H168" s="286"/>
      <c r="I168" s="286"/>
    </row>
    <row r="169" spans="1:9" x14ac:dyDescent="0.25">
      <c r="A169" s="284" t="s">
        <v>264</v>
      </c>
      <c r="B169" s="1">
        <f t="shared" si="2"/>
        <v>6</v>
      </c>
      <c r="C169" s="284" t="s">
        <v>265</v>
      </c>
      <c r="D169" s="285">
        <v>76981559.640000001</v>
      </c>
      <c r="E169" s="285">
        <v>0</v>
      </c>
      <c r="F169" s="285">
        <v>0</v>
      </c>
      <c r="G169" s="285">
        <v>76981559.640000001</v>
      </c>
      <c r="H169" s="286"/>
      <c r="I169" s="286"/>
    </row>
    <row r="170" spans="1:9" x14ac:dyDescent="0.25">
      <c r="A170" s="284" t="s">
        <v>266</v>
      </c>
      <c r="B170" s="1">
        <f t="shared" si="2"/>
        <v>9</v>
      </c>
      <c r="C170" s="284" t="s">
        <v>267</v>
      </c>
      <c r="D170" s="285">
        <v>76981559.640000001</v>
      </c>
      <c r="E170" s="285">
        <v>0</v>
      </c>
      <c r="F170" s="285">
        <v>0</v>
      </c>
      <c r="G170" s="285">
        <v>76981559.640000001</v>
      </c>
      <c r="H170" s="286"/>
      <c r="I170" s="286"/>
    </row>
    <row r="171" spans="1:9" x14ac:dyDescent="0.25">
      <c r="A171" s="284" t="s">
        <v>268</v>
      </c>
      <c r="B171" s="1">
        <f t="shared" si="2"/>
        <v>13</v>
      </c>
      <c r="C171" s="284" t="s">
        <v>267</v>
      </c>
      <c r="D171" s="285">
        <v>76981559.640000001</v>
      </c>
      <c r="E171" s="285">
        <v>0</v>
      </c>
      <c r="F171" s="285">
        <v>0</v>
      </c>
      <c r="G171" s="285">
        <v>76981559.640000001</v>
      </c>
      <c r="H171" s="286"/>
      <c r="I171" s="286"/>
    </row>
    <row r="172" spans="1:9" ht="30" x14ac:dyDescent="0.25">
      <c r="A172" s="284" t="s">
        <v>269</v>
      </c>
      <c r="B172" s="1">
        <f t="shared" si="2"/>
        <v>6</v>
      </c>
      <c r="C172" s="284" t="s">
        <v>270</v>
      </c>
      <c r="D172" s="285">
        <v>-15526611092.809999</v>
      </c>
      <c r="E172" s="285">
        <v>303306646.68000001</v>
      </c>
      <c r="F172" s="285">
        <v>1106254266.77</v>
      </c>
      <c r="G172" s="285">
        <v>-16329558712.9</v>
      </c>
      <c r="H172" s="286"/>
      <c r="I172" s="286"/>
    </row>
    <row r="173" spans="1:9" x14ac:dyDescent="0.25">
      <c r="A173" s="284" t="s">
        <v>271</v>
      </c>
      <c r="B173" s="1">
        <f t="shared" si="2"/>
        <v>9</v>
      </c>
      <c r="C173" s="284" t="s">
        <v>272</v>
      </c>
      <c r="D173" s="285">
        <v>-7915873781.4700003</v>
      </c>
      <c r="E173" s="285">
        <v>0</v>
      </c>
      <c r="F173" s="285">
        <v>329828074.25</v>
      </c>
      <c r="G173" s="285">
        <v>-8245701855.7200003</v>
      </c>
      <c r="H173" s="286"/>
      <c r="I173" s="286"/>
    </row>
    <row r="174" spans="1:9" x14ac:dyDescent="0.25">
      <c r="A174" s="284" t="s">
        <v>273</v>
      </c>
      <c r="B174" s="1">
        <f t="shared" si="2"/>
        <v>13</v>
      </c>
      <c r="C174" s="284" t="s">
        <v>202</v>
      </c>
      <c r="D174" s="285">
        <v>-7915873781.4700003</v>
      </c>
      <c r="E174" s="285">
        <v>0</v>
      </c>
      <c r="F174" s="285">
        <v>329828074.25</v>
      </c>
      <c r="G174" s="285">
        <v>-8245701855.7200003</v>
      </c>
      <c r="H174" s="286"/>
      <c r="I174" s="286"/>
    </row>
    <row r="175" spans="1:9" x14ac:dyDescent="0.25">
      <c r="A175" s="284" t="s">
        <v>274</v>
      </c>
      <c r="B175" s="1">
        <f t="shared" si="2"/>
        <v>9</v>
      </c>
      <c r="C175" s="284" t="s">
        <v>164</v>
      </c>
      <c r="D175" s="285">
        <v>-371006122.56999999</v>
      </c>
      <c r="E175" s="285">
        <v>0.02</v>
      </c>
      <c r="F175" s="285">
        <v>15599568.439999999</v>
      </c>
      <c r="G175" s="285">
        <v>-386605690.99000001</v>
      </c>
      <c r="H175" s="286"/>
      <c r="I175" s="286"/>
    </row>
    <row r="176" spans="1:9" x14ac:dyDescent="0.25">
      <c r="A176" s="284" t="s">
        <v>275</v>
      </c>
      <c r="B176" s="1">
        <f t="shared" si="2"/>
        <v>13</v>
      </c>
      <c r="C176" s="284" t="s">
        <v>166</v>
      </c>
      <c r="D176" s="285">
        <v>-371006122.56999999</v>
      </c>
      <c r="E176" s="285">
        <v>0.02</v>
      </c>
      <c r="F176" s="285">
        <v>15599568.439999999</v>
      </c>
      <c r="G176" s="285">
        <v>-386605690.99000001</v>
      </c>
      <c r="H176" s="286"/>
      <c r="I176" s="286"/>
    </row>
    <row r="177" spans="1:9" x14ac:dyDescent="0.25">
      <c r="A177" s="284" t="s">
        <v>276</v>
      </c>
      <c r="B177" s="1">
        <f t="shared" si="2"/>
        <v>9</v>
      </c>
      <c r="C177" s="284" t="s">
        <v>168</v>
      </c>
      <c r="D177" s="285">
        <v>-3855322.65</v>
      </c>
      <c r="E177" s="285">
        <v>0</v>
      </c>
      <c r="F177" s="285">
        <v>160638.45000000001</v>
      </c>
      <c r="G177" s="285">
        <v>-4015961.1</v>
      </c>
      <c r="H177" s="286"/>
      <c r="I177" s="286"/>
    </row>
    <row r="178" spans="1:9" ht="30" x14ac:dyDescent="0.25">
      <c r="A178" s="284" t="s">
        <v>277</v>
      </c>
      <c r="B178" s="1">
        <f t="shared" si="2"/>
        <v>13</v>
      </c>
      <c r="C178" s="284" t="s">
        <v>170</v>
      </c>
      <c r="D178" s="285">
        <v>-3855322.65</v>
      </c>
      <c r="E178" s="285">
        <v>0</v>
      </c>
      <c r="F178" s="285">
        <v>160638.45000000001</v>
      </c>
      <c r="G178" s="285">
        <v>-4015961.1</v>
      </c>
      <c r="H178" s="286"/>
      <c r="I178" s="286"/>
    </row>
    <row r="179" spans="1:9" x14ac:dyDescent="0.25">
      <c r="A179" s="284" t="s">
        <v>278</v>
      </c>
      <c r="B179" s="1">
        <f t="shared" si="2"/>
        <v>13</v>
      </c>
      <c r="C179" s="284" t="s">
        <v>172</v>
      </c>
      <c r="D179" s="285">
        <v>0</v>
      </c>
      <c r="E179" s="285">
        <v>0</v>
      </c>
      <c r="F179" s="285">
        <v>0</v>
      </c>
      <c r="G179" s="285">
        <v>0</v>
      </c>
      <c r="H179" s="286"/>
      <c r="I179" s="286"/>
    </row>
    <row r="180" spans="1:9" x14ac:dyDescent="0.25">
      <c r="A180" s="284" t="s">
        <v>279</v>
      </c>
      <c r="B180" s="1">
        <f t="shared" si="2"/>
        <v>9</v>
      </c>
      <c r="C180" s="284" t="s">
        <v>121</v>
      </c>
      <c r="D180" s="285">
        <v>-2006021582.3699999</v>
      </c>
      <c r="E180" s="285">
        <v>13630154.189999999</v>
      </c>
      <c r="F180" s="285">
        <v>255960398.25999999</v>
      </c>
      <c r="G180" s="285">
        <v>-2248351826.4400001</v>
      </c>
      <c r="H180" s="286"/>
      <c r="I180" s="286"/>
    </row>
    <row r="181" spans="1:9" x14ac:dyDescent="0.25">
      <c r="A181" s="284" t="s">
        <v>280</v>
      </c>
      <c r="B181" s="1">
        <f t="shared" si="2"/>
        <v>13</v>
      </c>
      <c r="C181" s="284" t="s">
        <v>125</v>
      </c>
      <c r="D181" s="285">
        <v>-140810632.66999999</v>
      </c>
      <c r="E181" s="285">
        <v>8367102.3099999996</v>
      </c>
      <c r="F181" s="285">
        <v>7900132.7999999998</v>
      </c>
      <c r="G181" s="285">
        <v>-140343663.16</v>
      </c>
      <c r="H181" s="286"/>
      <c r="I181" s="286"/>
    </row>
    <row r="182" spans="1:9" x14ac:dyDescent="0.25">
      <c r="A182" s="284" t="s">
        <v>281</v>
      </c>
      <c r="B182" s="1">
        <f t="shared" si="2"/>
        <v>13</v>
      </c>
      <c r="C182" s="284" t="s">
        <v>127</v>
      </c>
      <c r="D182" s="285">
        <v>-1865210949.7</v>
      </c>
      <c r="E182" s="285">
        <v>5263051.88</v>
      </c>
      <c r="F182" s="285">
        <v>248060265.46000001</v>
      </c>
      <c r="G182" s="285">
        <v>-2108008163.28</v>
      </c>
      <c r="H182" s="286"/>
      <c r="I182" s="286"/>
    </row>
    <row r="183" spans="1:9" x14ac:dyDescent="0.25">
      <c r="A183" s="284" t="s">
        <v>282</v>
      </c>
      <c r="B183" s="1">
        <f t="shared" si="2"/>
        <v>13</v>
      </c>
      <c r="C183" s="284" t="s">
        <v>177</v>
      </c>
      <c r="D183" s="285">
        <v>0</v>
      </c>
      <c r="E183" s="285">
        <v>0</v>
      </c>
      <c r="F183" s="285">
        <v>0</v>
      </c>
      <c r="G183" s="285">
        <v>0</v>
      </c>
      <c r="H183" s="286"/>
      <c r="I183" s="286"/>
    </row>
    <row r="184" spans="1:9" x14ac:dyDescent="0.25">
      <c r="A184" s="284" t="s">
        <v>283</v>
      </c>
      <c r="B184" s="1">
        <f t="shared" si="2"/>
        <v>9</v>
      </c>
      <c r="C184" s="284" t="s">
        <v>131</v>
      </c>
      <c r="D184" s="285">
        <v>-5253871.74</v>
      </c>
      <c r="E184" s="285">
        <v>0</v>
      </c>
      <c r="F184" s="285">
        <v>365467.98</v>
      </c>
      <c r="G184" s="285">
        <v>-5619339.7199999997</v>
      </c>
      <c r="H184" s="286"/>
      <c r="I184" s="286"/>
    </row>
    <row r="185" spans="1:9" x14ac:dyDescent="0.25">
      <c r="A185" s="284" t="s">
        <v>284</v>
      </c>
      <c r="B185" s="1">
        <f t="shared" si="2"/>
        <v>13</v>
      </c>
      <c r="C185" s="284" t="s">
        <v>285</v>
      </c>
      <c r="D185" s="285">
        <v>0</v>
      </c>
      <c r="E185" s="285">
        <v>0</v>
      </c>
      <c r="F185" s="285">
        <v>0</v>
      </c>
      <c r="G185" s="285">
        <v>0</v>
      </c>
      <c r="H185" s="286"/>
      <c r="I185" s="286"/>
    </row>
    <row r="186" spans="1:9" x14ac:dyDescent="0.25">
      <c r="A186" s="284" t="s">
        <v>286</v>
      </c>
      <c r="B186" s="1">
        <f t="shared" si="2"/>
        <v>13</v>
      </c>
      <c r="C186" s="284" t="s">
        <v>133</v>
      </c>
      <c r="D186" s="285">
        <v>-5253871.74</v>
      </c>
      <c r="E186" s="285">
        <v>0</v>
      </c>
      <c r="F186" s="285">
        <v>365467.98</v>
      </c>
      <c r="G186" s="285">
        <v>-5619339.7199999997</v>
      </c>
      <c r="H186" s="286"/>
      <c r="I186" s="286"/>
    </row>
    <row r="187" spans="1:9" ht="30" x14ac:dyDescent="0.25">
      <c r="A187" s="284" t="s">
        <v>287</v>
      </c>
      <c r="B187" s="1">
        <f t="shared" si="2"/>
        <v>13</v>
      </c>
      <c r="C187" s="284" t="s">
        <v>288</v>
      </c>
      <c r="D187" s="285">
        <v>0</v>
      </c>
      <c r="E187" s="285">
        <v>0</v>
      </c>
      <c r="F187" s="285">
        <v>0</v>
      </c>
      <c r="G187" s="285">
        <v>0</v>
      </c>
      <c r="H187" s="286"/>
      <c r="I187" s="286"/>
    </row>
    <row r="188" spans="1:9" x14ac:dyDescent="0.25">
      <c r="A188" s="284" t="s">
        <v>289</v>
      </c>
      <c r="B188" s="1">
        <f t="shared" si="2"/>
        <v>13</v>
      </c>
      <c r="C188" s="284" t="s">
        <v>225</v>
      </c>
      <c r="D188" s="285">
        <v>0</v>
      </c>
      <c r="E188" s="285">
        <v>0</v>
      </c>
      <c r="F188" s="285">
        <v>0</v>
      </c>
      <c r="G188" s="285">
        <v>0</v>
      </c>
      <c r="H188" s="286"/>
      <c r="I188" s="286"/>
    </row>
    <row r="189" spans="1:9" x14ac:dyDescent="0.25">
      <c r="A189" s="284" t="s">
        <v>290</v>
      </c>
      <c r="B189" s="1">
        <f t="shared" si="2"/>
        <v>9</v>
      </c>
      <c r="C189" s="284" t="s">
        <v>135</v>
      </c>
      <c r="D189" s="285">
        <v>-932087164.92999995</v>
      </c>
      <c r="E189" s="285">
        <v>6611171.7599999998</v>
      </c>
      <c r="F189" s="285">
        <v>44606256.82</v>
      </c>
      <c r="G189" s="285">
        <v>-970082249.99000001</v>
      </c>
      <c r="H189" s="286"/>
      <c r="I189" s="286"/>
    </row>
    <row r="190" spans="1:9" x14ac:dyDescent="0.25">
      <c r="A190" s="284" t="s">
        <v>291</v>
      </c>
      <c r="B190" s="1">
        <f t="shared" si="2"/>
        <v>13</v>
      </c>
      <c r="C190" s="284" t="s">
        <v>137</v>
      </c>
      <c r="D190" s="285">
        <v>-676118448.38</v>
      </c>
      <c r="E190" s="285">
        <v>2068548.37</v>
      </c>
      <c r="F190" s="285">
        <v>29878900.010000002</v>
      </c>
      <c r="G190" s="285">
        <v>-703928800.01999998</v>
      </c>
      <c r="H190" s="286"/>
      <c r="I190" s="286"/>
    </row>
    <row r="191" spans="1:9" x14ac:dyDescent="0.25">
      <c r="A191" s="284" t="s">
        <v>292</v>
      </c>
      <c r="B191" s="1">
        <f t="shared" si="2"/>
        <v>13</v>
      </c>
      <c r="C191" s="284" t="s">
        <v>139</v>
      </c>
      <c r="D191" s="285">
        <v>-253213261.12</v>
      </c>
      <c r="E191" s="285">
        <v>4542623.3</v>
      </c>
      <c r="F191" s="285">
        <v>14612546.15</v>
      </c>
      <c r="G191" s="285">
        <v>-263283183.97</v>
      </c>
      <c r="H191" s="286"/>
      <c r="I191" s="286"/>
    </row>
    <row r="192" spans="1:9" ht="30" x14ac:dyDescent="0.25">
      <c r="A192" s="284" t="s">
        <v>293</v>
      </c>
      <c r="B192" s="1">
        <f t="shared" si="2"/>
        <v>13</v>
      </c>
      <c r="C192" s="284" t="s">
        <v>186</v>
      </c>
      <c r="D192" s="285">
        <v>-2755455.43</v>
      </c>
      <c r="E192" s="285">
        <v>0.09</v>
      </c>
      <c r="F192" s="285">
        <v>114810.66</v>
      </c>
      <c r="G192" s="285">
        <v>-2870266</v>
      </c>
      <c r="H192" s="286"/>
      <c r="I192" s="286"/>
    </row>
    <row r="193" spans="1:9" x14ac:dyDescent="0.25">
      <c r="A193" s="284" t="s">
        <v>294</v>
      </c>
      <c r="B193" s="1">
        <f t="shared" si="2"/>
        <v>9</v>
      </c>
      <c r="C193" s="284" t="s">
        <v>143</v>
      </c>
      <c r="D193" s="285">
        <v>-2395402651.9699998</v>
      </c>
      <c r="E193" s="285">
        <v>29380369.739999998</v>
      </c>
      <c r="F193" s="285">
        <v>192319716.75</v>
      </c>
      <c r="G193" s="285">
        <v>-2558341998.98</v>
      </c>
      <c r="H193" s="286"/>
      <c r="I193" s="286"/>
    </row>
    <row r="194" spans="1:9" x14ac:dyDescent="0.25">
      <c r="A194" s="284" t="s">
        <v>295</v>
      </c>
      <c r="B194" s="1">
        <f t="shared" si="2"/>
        <v>13</v>
      </c>
      <c r="C194" s="284" t="s">
        <v>145</v>
      </c>
      <c r="D194" s="285">
        <v>-1155093725.2</v>
      </c>
      <c r="E194" s="285">
        <v>24596626.77</v>
      </c>
      <c r="F194" s="285">
        <v>88436441.859999999</v>
      </c>
      <c r="G194" s="285">
        <v>-1218933540.29</v>
      </c>
      <c r="H194" s="286"/>
      <c r="I194" s="286"/>
    </row>
    <row r="195" spans="1:9" x14ac:dyDescent="0.25">
      <c r="A195" s="284" t="s">
        <v>296</v>
      </c>
      <c r="B195" s="1">
        <f t="shared" si="2"/>
        <v>13</v>
      </c>
      <c r="C195" s="284" t="s">
        <v>147</v>
      </c>
      <c r="D195" s="285">
        <v>-1192858511.1800001</v>
      </c>
      <c r="E195" s="285">
        <v>4783742.67</v>
      </c>
      <c r="F195" s="285">
        <v>101906174.18000001</v>
      </c>
      <c r="G195" s="285">
        <v>-1289980942.6900001</v>
      </c>
      <c r="H195" s="286"/>
      <c r="I195" s="286"/>
    </row>
    <row r="196" spans="1:9" x14ac:dyDescent="0.25">
      <c r="A196" s="284" t="s">
        <v>297</v>
      </c>
      <c r="B196" s="1">
        <f t="shared" si="2"/>
        <v>13</v>
      </c>
      <c r="C196" s="284" t="s">
        <v>149</v>
      </c>
      <c r="D196" s="285">
        <v>-47450415.590000004</v>
      </c>
      <c r="E196" s="285">
        <v>0.3</v>
      </c>
      <c r="F196" s="285">
        <v>1977100.71</v>
      </c>
      <c r="G196" s="285">
        <v>-49427516</v>
      </c>
      <c r="H196" s="286"/>
      <c r="I196" s="286"/>
    </row>
    <row r="197" spans="1:9" ht="30" x14ac:dyDescent="0.25">
      <c r="A197" s="284" t="s">
        <v>298</v>
      </c>
      <c r="B197" s="1">
        <f t="shared" si="2"/>
        <v>13</v>
      </c>
      <c r="C197" s="284" t="s">
        <v>151</v>
      </c>
      <c r="D197" s="285">
        <v>0</v>
      </c>
      <c r="E197" s="285">
        <v>0</v>
      </c>
      <c r="F197" s="285">
        <v>0</v>
      </c>
      <c r="G197" s="285">
        <v>0</v>
      </c>
      <c r="H197" s="286"/>
      <c r="I197" s="286"/>
    </row>
    <row r="198" spans="1:9" ht="30" x14ac:dyDescent="0.25">
      <c r="A198" s="284" t="s">
        <v>299</v>
      </c>
      <c r="B198" s="1">
        <f t="shared" si="2"/>
        <v>9</v>
      </c>
      <c r="C198" s="284" t="s">
        <v>155</v>
      </c>
      <c r="D198" s="285">
        <v>-290681165.75</v>
      </c>
      <c r="E198" s="285">
        <v>0.03</v>
      </c>
      <c r="F198" s="285">
        <v>12307923.869999999</v>
      </c>
      <c r="G198" s="285">
        <v>-302989089.58999997</v>
      </c>
      <c r="H198" s="286"/>
      <c r="I198" s="286"/>
    </row>
    <row r="199" spans="1:9" x14ac:dyDescent="0.25">
      <c r="A199" s="284" t="s">
        <v>300</v>
      </c>
      <c r="B199" s="1">
        <f t="shared" si="2"/>
        <v>13</v>
      </c>
      <c r="C199" s="284" t="s">
        <v>157</v>
      </c>
      <c r="D199" s="285">
        <v>-259623998.28</v>
      </c>
      <c r="E199" s="285">
        <v>0.03</v>
      </c>
      <c r="F199" s="285">
        <v>10817666.699999999</v>
      </c>
      <c r="G199" s="285">
        <v>-270441664.94999999</v>
      </c>
      <c r="H199" s="286"/>
      <c r="I199" s="286"/>
    </row>
    <row r="200" spans="1:9" x14ac:dyDescent="0.25">
      <c r="A200" s="284" t="s">
        <v>301</v>
      </c>
      <c r="B200" s="1">
        <f t="shared" si="2"/>
        <v>13</v>
      </c>
      <c r="C200" s="284" t="s">
        <v>252</v>
      </c>
      <c r="D200" s="285">
        <v>-31057167.469999999</v>
      </c>
      <c r="E200" s="285">
        <v>0</v>
      </c>
      <c r="F200" s="285">
        <v>1490257.17</v>
      </c>
      <c r="G200" s="285">
        <v>-32547424.640000001</v>
      </c>
      <c r="H200" s="286"/>
      <c r="I200" s="286"/>
    </row>
    <row r="201" spans="1:9" ht="30" x14ac:dyDescent="0.25">
      <c r="A201" s="284" t="s">
        <v>302</v>
      </c>
      <c r="B201" s="1">
        <f t="shared" si="2"/>
        <v>13</v>
      </c>
      <c r="C201" s="284" t="s">
        <v>303</v>
      </c>
      <c r="D201" s="285">
        <v>0</v>
      </c>
      <c r="E201" s="285">
        <v>0</v>
      </c>
      <c r="F201" s="285">
        <v>0</v>
      </c>
      <c r="G201" s="285">
        <v>0</v>
      </c>
      <c r="H201" s="286"/>
      <c r="I201" s="286"/>
    </row>
    <row r="202" spans="1:9" ht="30" x14ac:dyDescent="0.25">
      <c r="A202" s="284" t="s">
        <v>304</v>
      </c>
      <c r="B202" s="1">
        <f t="shared" ref="B202:B265" si="3">LEN(A202)</f>
        <v>9</v>
      </c>
      <c r="C202" s="284" t="s">
        <v>196</v>
      </c>
      <c r="D202" s="285">
        <v>-4660675.04</v>
      </c>
      <c r="E202" s="285">
        <v>0</v>
      </c>
      <c r="F202" s="285">
        <v>194194.8</v>
      </c>
      <c r="G202" s="285">
        <v>-4854869.84</v>
      </c>
      <c r="H202" s="286"/>
      <c r="I202" s="286"/>
    </row>
    <row r="203" spans="1:9" x14ac:dyDescent="0.25">
      <c r="A203" s="284" t="s">
        <v>305</v>
      </c>
      <c r="B203" s="1">
        <f t="shared" si="3"/>
        <v>13</v>
      </c>
      <c r="C203" s="284" t="s">
        <v>198</v>
      </c>
      <c r="D203" s="285">
        <v>-2778587.41</v>
      </c>
      <c r="E203" s="285">
        <v>0</v>
      </c>
      <c r="F203" s="285">
        <v>115774.47</v>
      </c>
      <c r="G203" s="285">
        <v>-2894361.88</v>
      </c>
      <c r="H203" s="286"/>
      <c r="I203" s="286"/>
    </row>
    <row r="204" spans="1:9" ht="30" x14ac:dyDescent="0.25">
      <c r="A204" s="284" t="s">
        <v>306</v>
      </c>
      <c r="B204" s="1">
        <f t="shared" si="3"/>
        <v>13</v>
      </c>
      <c r="C204" s="284" t="s">
        <v>259</v>
      </c>
      <c r="D204" s="285">
        <v>-1882087.63</v>
      </c>
      <c r="E204" s="285">
        <v>0</v>
      </c>
      <c r="F204" s="285">
        <v>78420.33</v>
      </c>
      <c r="G204" s="285">
        <v>-1960507.96</v>
      </c>
      <c r="H204" s="286"/>
      <c r="I204" s="286"/>
    </row>
    <row r="205" spans="1:9" ht="30" x14ac:dyDescent="0.25">
      <c r="A205" s="284" t="s">
        <v>307</v>
      </c>
      <c r="B205" s="1">
        <f t="shared" si="3"/>
        <v>13</v>
      </c>
      <c r="C205" s="284" t="s">
        <v>262</v>
      </c>
      <c r="D205" s="285">
        <v>0</v>
      </c>
      <c r="E205" s="285">
        <v>0</v>
      </c>
      <c r="F205" s="285">
        <v>0</v>
      </c>
      <c r="G205" s="285">
        <v>0</v>
      </c>
      <c r="H205" s="286"/>
      <c r="I205" s="286"/>
    </row>
    <row r="206" spans="1:9" x14ac:dyDescent="0.25">
      <c r="A206" s="284" t="s">
        <v>308</v>
      </c>
      <c r="B206" s="1">
        <f t="shared" si="3"/>
        <v>9</v>
      </c>
      <c r="C206" s="284" t="s">
        <v>309</v>
      </c>
      <c r="D206" s="285">
        <v>0</v>
      </c>
      <c r="E206" s="285">
        <v>0</v>
      </c>
      <c r="F206" s="285">
        <v>0</v>
      </c>
      <c r="G206" s="285">
        <v>0</v>
      </c>
      <c r="H206" s="286"/>
      <c r="I206" s="286"/>
    </row>
    <row r="207" spans="1:9" x14ac:dyDescent="0.25">
      <c r="A207" s="284" t="s">
        <v>310</v>
      </c>
      <c r="B207" s="1">
        <f t="shared" si="3"/>
        <v>13</v>
      </c>
      <c r="C207" s="284" t="s">
        <v>267</v>
      </c>
      <c r="D207" s="285">
        <v>0</v>
      </c>
      <c r="E207" s="285">
        <v>0</v>
      </c>
      <c r="F207" s="285">
        <v>0</v>
      </c>
      <c r="G207" s="285">
        <v>0</v>
      </c>
      <c r="H207" s="286"/>
      <c r="I207" s="286"/>
    </row>
    <row r="208" spans="1:9" x14ac:dyDescent="0.25">
      <c r="A208" s="284" t="s">
        <v>311</v>
      </c>
      <c r="B208" s="1">
        <f t="shared" si="3"/>
        <v>9</v>
      </c>
      <c r="C208" s="284" t="s">
        <v>312</v>
      </c>
      <c r="D208" s="285">
        <v>-496657669.12</v>
      </c>
      <c r="E208" s="285">
        <v>104406.78</v>
      </c>
      <c r="F208" s="285">
        <v>164303181.90000001</v>
      </c>
      <c r="G208" s="285">
        <v>-660856444.24000001</v>
      </c>
      <c r="H208" s="286"/>
      <c r="I208" s="286"/>
    </row>
    <row r="209" spans="1:9" ht="30" x14ac:dyDescent="0.25">
      <c r="A209" s="284" t="s">
        <v>313</v>
      </c>
      <c r="B209" s="1">
        <f t="shared" si="3"/>
        <v>13</v>
      </c>
      <c r="C209" s="284" t="s">
        <v>314</v>
      </c>
      <c r="D209" s="285">
        <v>0</v>
      </c>
      <c r="E209" s="285">
        <v>0</v>
      </c>
      <c r="F209" s="285">
        <v>0</v>
      </c>
      <c r="G209" s="285">
        <v>0</v>
      </c>
      <c r="H209" s="286"/>
      <c r="I209" s="286"/>
    </row>
    <row r="210" spans="1:9" ht="30" x14ac:dyDescent="0.25">
      <c r="A210" s="284" t="s">
        <v>315</v>
      </c>
      <c r="B210" s="1">
        <f t="shared" si="3"/>
        <v>13</v>
      </c>
      <c r="C210" s="284" t="s">
        <v>316</v>
      </c>
      <c r="D210" s="285">
        <v>-496511396.25999999</v>
      </c>
      <c r="E210" s="285">
        <v>0.34</v>
      </c>
      <c r="F210" s="285">
        <v>163244978.47</v>
      </c>
      <c r="G210" s="285">
        <v>-659756374.38999999</v>
      </c>
      <c r="H210" s="286"/>
      <c r="I210" s="286"/>
    </row>
    <row r="211" spans="1:9" ht="30" x14ac:dyDescent="0.25">
      <c r="A211" s="284" t="s">
        <v>317</v>
      </c>
      <c r="B211" s="1">
        <f t="shared" si="3"/>
        <v>13</v>
      </c>
      <c r="C211" s="284" t="s">
        <v>318</v>
      </c>
      <c r="D211" s="285">
        <v>-29990.01</v>
      </c>
      <c r="E211" s="285">
        <v>0</v>
      </c>
      <c r="F211" s="285">
        <v>74975.009999999995</v>
      </c>
      <c r="G211" s="285">
        <v>-104965.02</v>
      </c>
      <c r="H211" s="286"/>
      <c r="I211" s="286"/>
    </row>
    <row r="212" spans="1:9" ht="30" x14ac:dyDescent="0.25">
      <c r="A212" s="284" t="s">
        <v>319</v>
      </c>
      <c r="B212" s="1">
        <f t="shared" si="3"/>
        <v>13</v>
      </c>
      <c r="C212" s="284" t="s">
        <v>320</v>
      </c>
      <c r="D212" s="285">
        <v>-116282.85</v>
      </c>
      <c r="E212" s="285">
        <v>0.01</v>
      </c>
      <c r="F212" s="285">
        <v>402517.54</v>
      </c>
      <c r="G212" s="285">
        <v>-518800.38</v>
      </c>
      <c r="H212" s="286"/>
      <c r="I212" s="286"/>
    </row>
    <row r="213" spans="1:9" ht="30" x14ac:dyDescent="0.25">
      <c r="A213" s="284" t="s">
        <v>321</v>
      </c>
      <c r="B213" s="1">
        <f t="shared" si="3"/>
        <v>13</v>
      </c>
      <c r="C213" s="284" t="s">
        <v>322</v>
      </c>
      <c r="D213" s="285">
        <v>0</v>
      </c>
      <c r="E213" s="285">
        <v>104406.43</v>
      </c>
      <c r="F213" s="285">
        <v>331425.68</v>
      </c>
      <c r="G213" s="285">
        <v>-227019.25</v>
      </c>
      <c r="H213" s="286"/>
      <c r="I213" s="286"/>
    </row>
    <row r="214" spans="1:9" ht="30" x14ac:dyDescent="0.25">
      <c r="A214" s="284" t="s">
        <v>323</v>
      </c>
      <c r="B214" s="1">
        <f t="shared" si="3"/>
        <v>13</v>
      </c>
      <c r="C214" s="284" t="s">
        <v>324</v>
      </c>
      <c r="D214" s="285">
        <v>0</v>
      </c>
      <c r="E214" s="285">
        <v>0</v>
      </c>
      <c r="F214" s="285">
        <v>249285.2</v>
      </c>
      <c r="G214" s="285">
        <v>-249285.2</v>
      </c>
      <c r="H214" s="286"/>
      <c r="I214" s="286"/>
    </row>
    <row r="215" spans="1:9" x14ac:dyDescent="0.25">
      <c r="A215" s="284" t="s">
        <v>325</v>
      </c>
      <c r="B215" s="1">
        <f t="shared" si="3"/>
        <v>13</v>
      </c>
      <c r="C215" s="284" t="s">
        <v>159</v>
      </c>
      <c r="D215" s="285">
        <v>0</v>
      </c>
      <c r="E215" s="285">
        <v>0</v>
      </c>
      <c r="F215" s="285">
        <v>0</v>
      </c>
      <c r="G215" s="285">
        <v>0</v>
      </c>
      <c r="H215" s="286"/>
      <c r="I215" s="286"/>
    </row>
    <row r="216" spans="1:9" ht="30" x14ac:dyDescent="0.25">
      <c r="A216" s="284" t="s">
        <v>326</v>
      </c>
      <c r="B216" s="1">
        <f t="shared" si="3"/>
        <v>9</v>
      </c>
      <c r="C216" s="284" t="s">
        <v>327</v>
      </c>
      <c r="D216" s="285">
        <v>-1105111085.2</v>
      </c>
      <c r="E216" s="285">
        <v>253580544.16</v>
      </c>
      <c r="F216" s="285">
        <v>90608845.25</v>
      </c>
      <c r="G216" s="285">
        <v>-942139386.28999996</v>
      </c>
      <c r="H216" s="286"/>
      <c r="I216" s="286"/>
    </row>
    <row r="217" spans="1:9" x14ac:dyDescent="0.25">
      <c r="A217" s="284" t="s">
        <v>328</v>
      </c>
      <c r="B217" s="1">
        <f t="shared" si="3"/>
        <v>13</v>
      </c>
      <c r="C217" s="284" t="s">
        <v>329</v>
      </c>
      <c r="D217" s="285">
        <v>0</v>
      </c>
      <c r="E217" s="285">
        <v>0</v>
      </c>
      <c r="F217" s="285">
        <v>0</v>
      </c>
      <c r="G217" s="285">
        <v>0</v>
      </c>
      <c r="H217" s="286"/>
      <c r="I217" s="286"/>
    </row>
    <row r="218" spans="1:9" ht="30" x14ac:dyDescent="0.25">
      <c r="A218" s="284" t="s">
        <v>330</v>
      </c>
      <c r="B218" s="1">
        <f t="shared" si="3"/>
        <v>13</v>
      </c>
      <c r="C218" s="284" t="s">
        <v>331</v>
      </c>
      <c r="D218" s="285">
        <v>0</v>
      </c>
      <c r="E218" s="285">
        <v>0</v>
      </c>
      <c r="F218" s="285">
        <v>0</v>
      </c>
      <c r="G218" s="285">
        <v>0</v>
      </c>
      <c r="H218" s="286"/>
      <c r="I218" s="286"/>
    </row>
    <row r="219" spans="1:9" ht="30" x14ac:dyDescent="0.25">
      <c r="A219" s="284" t="s">
        <v>332</v>
      </c>
      <c r="B219" s="1">
        <f t="shared" si="3"/>
        <v>13</v>
      </c>
      <c r="C219" s="284" t="s">
        <v>333</v>
      </c>
      <c r="D219" s="285">
        <v>-4475023.24</v>
      </c>
      <c r="E219" s="285">
        <v>0</v>
      </c>
      <c r="F219" s="285">
        <v>186459.3</v>
      </c>
      <c r="G219" s="285">
        <v>-4661482.54</v>
      </c>
      <c r="H219" s="286"/>
      <c r="I219" s="286"/>
    </row>
    <row r="220" spans="1:9" ht="30" x14ac:dyDescent="0.25">
      <c r="A220" s="284" t="s">
        <v>334</v>
      </c>
      <c r="B220" s="1">
        <f t="shared" si="3"/>
        <v>13</v>
      </c>
      <c r="C220" s="284" t="s">
        <v>335</v>
      </c>
      <c r="D220" s="285">
        <v>0</v>
      </c>
      <c r="E220" s="285">
        <v>0</v>
      </c>
      <c r="F220" s="285">
        <v>0</v>
      </c>
      <c r="G220" s="285">
        <v>0</v>
      </c>
      <c r="H220" s="286"/>
      <c r="I220" s="286"/>
    </row>
    <row r="221" spans="1:9" ht="30" x14ac:dyDescent="0.25">
      <c r="A221" s="284" t="s">
        <v>336</v>
      </c>
      <c r="B221" s="1">
        <f t="shared" si="3"/>
        <v>13</v>
      </c>
      <c r="C221" s="284" t="s">
        <v>314</v>
      </c>
      <c r="D221" s="285">
        <v>0</v>
      </c>
      <c r="E221" s="285">
        <v>0</v>
      </c>
      <c r="F221" s="285">
        <v>8596337.9800000004</v>
      </c>
      <c r="G221" s="285">
        <v>-8596337.9800000004</v>
      </c>
      <c r="H221" s="286"/>
      <c r="I221" s="286"/>
    </row>
    <row r="222" spans="1:9" ht="30" x14ac:dyDescent="0.25">
      <c r="A222" s="284" t="s">
        <v>337</v>
      </c>
      <c r="B222" s="1">
        <f t="shared" si="3"/>
        <v>13</v>
      </c>
      <c r="C222" s="284" t="s">
        <v>316</v>
      </c>
      <c r="D222" s="285">
        <v>-41882575.670000002</v>
      </c>
      <c r="E222" s="285">
        <v>0.08</v>
      </c>
      <c r="F222" s="285">
        <v>7145974.1799999997</v>
      </c>
      <c r="G222" s="285">
        <v>-49028549.770000003</v>
      </c>
      <c r="H222" s="286"/>
      <c r="I222" s="286"/>
    </row>
    <row r="223" spans="1:9" ht="30" x14ac:dyDescent="0.25">
      <c r="A223" s="284" t="s">
        <v>338</v>
      </c>
      <c r="B223" s="1">
        <f t="shared" si="3"/>
        <v>13</v>
      </c>
      <c r="C223" s="284" t="s">
        <v>339</v>
      </c>
      <c r="D223" s="285">
        <v>-629074.23</v>
      </c>
      <c r="E223" s="285">
        <v>0</v>
      </c>
      <c r="F223" s="285">
        <v>41876.76</v>
      </c>
      <c r="G223" s="285">
        <v>-670950.99</v>
      </c>
      <c r="H223" s="286"/>
      <c r="I223" s="286"/>
    </row>
    <row r="224" spans="1:9" ht="30" x14ac:dyDescent="0.25">
      <c r="A224" s="284" t="s">
        <v>340</v>
      </c>
      <c r="B224" s="1">
        <f t="shared" si="3"/>
        <v>13</v>
      </c>
      <c r="C224" s="284" t="s">
        <v>318</v>
      </c>
      <c r="D224" s="285">
        <v>-14753601.470000001</v>
      </c>
      <c r="E224" s="285">
        <v>617809.48</v>
      </c>
      <c r="F224" s="285">
        <v>2802076.35</v>
      </c>
      <c r="G224" s="285">
        <v>-16937868.34</v>
      </c>
      <c r="H224" s="286"/>
      <c r="I224" s="286"/>
    </row>
    <row r="225" spans="1:9" ht="30" x14ac:dyDescent="0.25">
      <c r="A225" s="284" t="s">
        <v>341</v>
      </c>
      <c r="B225" s="1">
        <f t="shared" si="3"/>
        <v>13</v>
      </c>
      <c r="C225" s="284" t="s">
        <v>320</v>
      </c>
      <c r="D225" s="285">
        <v>-24457292.5</v>
      </c>
      <c r="E225" s="285">
        <v>1104833.27</v>
      </c>
      <c r="F225" s="285">
        <v>5687094.21</v>
      </c>
      <c r="G225" s="285">
        <v>-29039553.440000001</v>
      </c>
      <c r="H225" s="286"/>
      <c r="I225" s="286"/>
    </row>
    <row r="226" spans="1:9" ht="45" x14ac:dyDescent="0.25">
      <c r="A226" s="284" t="s">
        <v>342</v>
      </c>
      <c r="B226" s="1">
        <f t="shared" si="3"/>
        <v>13</v>
      </c>
      <c r="C226" s="284" t="s">
        <v>343</v>
      </c>
      <c r="D226" s="285">
        <v>0</v>
      </c>
      <c r="E226" s="285">
        <v>0</v>
      </c>
      <c r="F226" s="285">
        <v>0</v>
      </c>
      <c r="G226" s="285">
        <v>0</v>
      </c>
      <c r="H226" s="286"/>
      <c r="I226" s="286"/>
    </row>
    <row r="227" spans="1:9" ht="45" x14ac:dyDescent="0.25">
      <c r="A227" s="284" t="s">
        <v>344</v>
      </c>
      <c r="B227" s="1">
        <f t="shared" si="3"/>
        <v>13</v>
      </c>
      <c r="C227" s="284" t="s">
        <v>345</v>
      </c>
      <c r="D227" s="285">
        <v>0</v>
      </c>
      <c r="E227" s="285">
        <v>0</v>
      </c>
      <c r="F227" s="285">
        <v>0</v>
      </c>
      <c r="G227" s="285">
        <v>0</v>
      </c>
      <c r="H227" s="286"/>
      <c r="I227" s="286"/>
    </row>
    <row r="228" spans="1:9" ht="30" x14ac:dyDescent="0.25">
      <c r="A228" s="284" t="s">
        <v>346</v>
      </c>
      <c r="B228" s="1">
        <f t="shared" si="3"/>
        <v>13</v>
      </c>
      <c r="C228" s="284" t="s">
        <v>322</v>
      </c>
      <c r="D228" s="285">
        <v>-542004068.38</v>
      </c>
      <c r="E228" s="285">
        <v>250155390.19</v>
      </c>
      <c r="F228" s="285">
        <v>43073206.359999999</v>
      </c>
      <c r="G228" s="285">
        <v>-334921884.55000001</v>
      </c>
      <c r="H228" s="286"/>
      <c r="I228" s="286"/>
    </row>
    <row r="229" spans="1:9" ht="30" x14ac:dyDescent="0.25">
      <c r="A229" s="284" t="s">
        <v>347</v>
      </c>
      <c r="B229" s="1">
        <f t="shared" si="3"/>
        <v>13</v>
      </c>
      <c r="C229" s="284" t="s">
        <v>324</v>
      </c>
      <c r="D229" s="285">
        <v>-68607503.129999995</v>
      </c>
      <c r="E229" s="285">
        <v>1.33</v>
      </c>
      <c r="F229" s="285">
        <v>7588036.0199999996</v>
      </c>
      <c r="G229" s="285">
        <v>-76195537.819999993</v>
      </c>
      <c r="H229" s="286"/>
      <c r="I229" s="286"/>
    </row>
    <row r="230" spans="1:9" ht="45" x14ac:dyDescent="0.25">
      <c r="A230" s="284" t="s">
        <v>348</v>
      </c>
      <c r="B230" s="1">
        <f t="shared" si="3"/>
        <v>13</v>
      </c>
      <c r="C230" s="284" t="s">
        <v>349</v>
      </c>
      <c r="D230" s="285">
        <v>0</v>
      </c>
      <c r="E230" s="285">
        <v>0</v>
      </c>
      <c r="F230" s="285">
        <v>0</v>
      </c>
      <c r="G230" s="285">
        <v>0</v>
      </c>
      <c r="H230" s="286"/>
      <c r="I230" s="286"/>
    </row>
    <row r="231" spans="1:9" ht="30" x14ac:dyDescent="0.25">
      <c r="A231" s="284" t="s">
        <v>350</v>
      </c>
      <c r="B231" s="1">
        <f t="shared" si="3"/>
        <v>13</v>
      </c>
      <c r="C231" s="284" t="s">
        <v>351</v>
      </c>
      <c r="D231" s="285">
        <v>-408301946.57999998</v>
      </c>
      <c r="E231" s="285">
        <v>1702509.81</v>
      </c>
      <c r="F231" s="285">
        <v>15487784.09</v>
      </c>
      <c r="G231" s="285">
        <v>-422087220.86000001</v>
      </c>
      <c r="H231" s="286"/>
      <c r="I231" s="286"/>
    </row>
    <row r="232" spans="1:9" ht="30" x14ac:dyDescent="0.25">
      <c r="A232" s="284" t="s">
        <v>352</v>
      </c>
      <c r="B232" s="1">
        <f t="shared" si="3"/>
        <v>6</v>
      </c>
      <c r="C232" s="284" t="s">
        <v>353</v>
      </c>
      <c r="D232" s="285">
        <v>-614553211.51999998</v>
      </c>
      <c r="E232" s="285">
        <v>0</v>
      </c>
      <c r="F232" s="285">
        <v>0</v>
      </c>
      <c r="G232" s="285">
        <v>-614553211.51999998</v>
      </c>
      <c r="H232" s="286"/>
      <c r="I232" s="286"/>
    </row>
    <row r="233" spans="1:9" x14ac:dyDescent="0.25">
      <c r="A233" s="284" t="s">
        <v>354</v>
      </c>
      <c r="B233" s="1">
        <f t="shared" si="3"/>
        <v>9</v>
      </c>
      <c r="C233" s="284" t="s">
        <v>121</v>
      </c>
      <c r="D233" s="285">
        <v>-37777296.140000001</v>
      </c>
      <c r="E233" s="285">
        <v>0</v>
      </c>
      <c r="F233" s="285">
        <v>0</v>
      </c>
      <c r="G233" s="285">
        <v>-37777296.140000001</v>
      </c>
      <c r="H233" s="286"/>
      <c r="I233" s="286"/>
    </row>
    <row r="234" spans="1:9" x14ac:dyDescent="0.25">
      <c r="A234" s="284" t="s">
        <v>355</v>
      </c>
      <c r="B234" s="1">
        <f t="shared" si="3"/>
        <v>13</v>
      </c>
      <c r="C234" s="284" t="s">
        <v>127</v>
      </c>
      <c r="D234" s="285">
        <v>-37777296.140000001</v>
      </c>
      <c r="E234" s="285">
        <v>0</v>
      </c>
      <c r="F234" s="285">
        <v>0</v>
      </c>
      <c r="G234" s="285">
        <v>-37777296.140000001</v>
      </c>
      <c r="H234" s="286"/>
      <c r="I234" s="286"/>
    </row>
    <row r="235" spans="1:9" x14ac:dyDescent="0.25">
      <c r="A235" s="284" t="s">
        <v>356</v>
      </c>
      <c r="B235" s="1">
        <f t="shared" si="3"/>
        <v>9</v>
      </c>
      <c r="C235" s="284" t="s">
        <v>357</v>
      </c>
      <c r="D235" s="285">
        <v>-576775915.38</v>
      </c>
      <c r="E235" s="285">
        <v>0</v>
      </c>
      <c r="F235" s="285">
        <v>0</v>
      </c>
      <c r="G235" s="285">
        <v>-576775915.38</v>
      </c>
      <c r="H235" s="286"/>
      <c r="I235" s="286"/>
    </row>
    <row r="236" spans="1:9" x14ac:dyDescent="0.25">
      <c r="A236" s="284" t="s">
        <v>358</v>
      </c>
      <c r="B236" s="1">
        <f t="shared" si="3"/>
        <v>13</v>
      </c>
      <c r="C236" s="284" t="s">
        <v>157</v>
      </c>
      <c r="D236" s="285">
        <v>-576775915.38</v>
      </c>
      <c r="E236" s="285">
        <v>0</v>
      </c>
      <c r="F236" s="285">
        <v>0</v>
      </c>
      <c r="G236" s="285">
        <v>-576775915.38</v>
      </c>
      <c r="H236" s="286"/>
      <c r="I236" s="286"/>
    </row>
    <row r="237" spans="1:9" x14ac:dyDescent="0.25">
      <c r="A237" s="284" t="s">
        <v>359</v>
      </c>
      <c r="B237" s="1">
        <f t="shared" si="3"/>
        <v>3</v>
      </c>
      <c r="C237" s="284" t="s">
        <v>360</v>
      </c>
      <c r="D237" s="285">
        <v>23138440006.529999</v>
      </c>
      <c r="E237" s="285">
        <v>3022203938.4299998</v>
      </c>
      <c r="F237" s="285">
        <v>3394728242.9000001</v>
      </c>
      <c r="G237" s="285">
        <v>22765915702.060001</v>
      </c>
      <c r="H237" s="286"/>
      <c r="I237" s="286"/>
    </row>
    <row r="238" spans="1:9" ht="30" x14ac:dyDescent="0.25">
      <c r="A238" s="284" t="s">
        <v>361</v>
      </c>
      <c r="B238" s="1">
        <f t="shared" si="3"/>
        <v>6</v>
      </c>
      <c r="C238" s="284" t="s">
        <v>362</v>
      </c>
      <c r="D238" s="285">
        <v>2748338138.21</v>
      </c>
      <c r="E238" s="285">
        <v>2932829198.21</v>
      </c>
      <c r="F238" s="285">
        <v>2915600066.54</v>
      </c>
      <c r="G238" s="285">
        <v>2765567269.8800001</v>
      </c>
      <c r="H238" s="286"/>
      <c r="I238" s="286"/>
    </row>
    <row r="239" spans="1:9" x14ac:dyDescent="0.25">
      <c r="A239" s="284" t="s">
        <v>363</v>
      </c>
      <c r="B239" s="1">
        <f t="shared" si="3"/>
        <v>9</v>
      </c>
      <c r="C239" s="284" t="s">
        <v>77</v>
      </c>
      <c r="D239" s="285">
        <v>0</v>
      </c>
      <c r="E239" s="285">
        <v>184491060</v>
      </c>
      <c r="F239" s="285">
        <v>167261928.33000001</v>
      </c>
      <c r="G239" s="285">
        <v>17229131.670000002</v>
      </c>
      <c r="H239" s="286"/>
      <c r="I239" s="286"/>
    </row>
    <row r="240" spans="1:9" x14ac:dyDescent="0.25">
      <c r="A240" s="284" t="s">
        <v>364</v>
      </c>
      <c r="B240" s="1">
        <f t="shared" si="3"/>
        <v>13</v>
      </c>
      <c r="C240" s="284" t="s">
        <v>77</v>
      </c>
      <c r="D240" s="285">
        <v>0</v>
      </c>
      <c r="E240" s="285">
        <v>184491060</v>
      </c>
      <c r="F240" s="285">
        <v>167261928.33000001</v>
      </c>
      <c r="G240" s="285">
        <v>17229131.670000002</v>
      </c>
      <c r="H240" s="286"/>
      <c r="I240" s="286"/>
    </row>
    <row r="241" spans="1:9" ht="30" x14ac:dyDescent="0.25">
      <c r="A241" s="284" t="s">
        <v>365</v>
      </c>
      <c r="B241" s="1">
        <f t="shared" si="3"/>
        <v>9</v>
      </c>
      <c r="C241" s="284" t="s">
        <v>366</v>
      </c>
      <c r="D241" s="285">
        <v>0</v>
      </c>
      <c r="E241" s="285">
        <v>0</v>
      </c>
      <c r="F241" s="285">
        <v>0</v>
      </c>
      <c r="G241" s="285">
        <v>0</v>
      </c>
      <c r="H241" s="286"/>
      <c r="I241" s="286"/>
    </row>
    <row r="242" spans="1:9" ht="30" x14ac:dyDescent="0.25">
      <c r="A242" s="284" t="s">
        <v>367</v>
      </c>
      <c r="B242" s="1">
        <f t="shared" si="3"/>
        <v>13</v>
      </c>
      <c r="C242" s="284" t="s">
        <v>366</v>
      </c>
      <c r="D242" s="285">
        <v>0</v>
      </c>
      <c r="E242" s="285">
        <v>0</v>
      </c>
      <c r="F242" s="285">
        <v>0</v>
      </c>
      <c r="G242" s="285">
        <v>0</v>
      </c>
      <c r="H242" s="286"/>
      <c r="I242" s="286"/>
    </row>
    <row r="243" spans="1:9" x14ac:dyDescent="0.25">
      <c r="A243" s="284" t="s">
        <v>368</v>
      </c>
      <c r="B243" s="1">
        <f t="shared" si="3"/>
        <v>9</v>
      </c>
      <c r="C243" s="284" t="s">
        <v>369</v>
      </c>
      <c r="D243" s="285">
        <v>2748338138.21</v>
      </c>
      <c r="E243" s="285">
        <v>0</v>
      </c>
      <c r="F243" s="285">
        <v>2748338138.21</v>
      </c>
      <c r="G243" s="285">
        <v>0</v>
      </c>
      <c r="H243" s="286"/>
      <c r="I243" s="286"/>
    </row>
    <row r="244" spans="1:9" x14ac:dyDescent="0.25">
      <c r="A244" s="284" t="s">
        <v>370</v>
      </c>
      <c r="B244" s="1">
        <f t="shared" si="3"/>
        <v>13</v>
      </c>
      <c r="C244" s="284" t="s">
        <v>369</v>
      </c>
      <c r="D244" s="285">
        <v>2748338138.21</v>
      </c>
      <c r="E244" s="285">
        <v>0</v>
      </c>
      <c r="F244" s="285">
        <v>2748338138.21</v>
      </c>
      <c r="G244" s="285">
        <v>0</v>
      </c>
      <c r="H244" s="286"/>
      <c r="I244" s="286"/>
    </row>
    <row r="245" spans="1:9" x14ac:dyDescent="0.25">
      <c r="A245" s="284" t="s">
        <v>371</v>
      </c>
      <c r="B245" s="1">
        <f t="shared" si="3"/>
        <v>9</v>
      </c>
      <c r="C245" s="284" t="s">
        <v>372</v>
      </c>
      <c r="D245" s="285">
        <v>0</v>
      </c>
      <c r="E245" s="285">
        <v>0</v>
      </c>
      <c r="F245" s="285">
        <v>0</v>
      </c>
      <c r="G245" s="285">
        <v>0</v>
      </c>
      <c r="H245" s="286"/>
      <c r="I245" s="286"/>
    </row>
    <row r="246" spans="1:9" x14ac:dyDescent="0.25">
      <c r="A246" s="284" t="s">
        <v>373</v>
      </c>
      <c r="B246" s="1">
        <f t="shared" si="3"/>
        <v>13</v>
      </c>
      <c r="C246" s="284" t="s">
        <v>372</v>
      </c>
      <c r="D246" s="285">
        <v>0</v>
      </c>
      <c r="E246" s="285">
        <v>0</v>
      </c>
      <c r="F246" s="285">
        <v>0</v>
      </c>
      <c r="G246" s="285">
        <v>0</v>
      </c>
      <c r="H246" s="286"/>
      <c r="I246" s="286"/>
    </row>
    <row r="247" spans="1:9" ht="30" x14ac:dyDescent="0.25">
      <c r="A247" s="284" t="s">
        <v>374</v>
      </c>
      <c r="B247" s="1">
        <f t="shared" si="3"/>
        <v>9</v>
      </c>
      <c r="C247" s="284" t="s">
        <v>375</v>
      </c>
      <c r="D247" s="285">
        <v>0</v>
      </c>
      <c r="E247" s="285">
        <v>2748338138.21</v>
      </c>
      <c r="F247" s="285">
        <v>0</v>
      </c>
      <c r="G247" s="285">
        <v>2748338138.21</v>
      </c>
      <c r="H247" s="286"/>
      <c r="I247" s="286"/>
    </row>
    <row r="248" spans="1:9" ht="30" x14ac:dyDescent="0.25">
      <c r="A248" s="284" t="s">
        <v>376</v>
      </c>
      <c r="B248" s="1">
        <f t="shared" si="3"/>
        <v>13</v>
      </c>
      <c r="C248" s="284" t="s">
        <v>375</v>
      </c>
      <c r="D248" s="285">
        <v>0</v>
      </c>
      <c r="E248" s="285">
        <v>2748338138.21</v>
      </c>
      <c r="F248" s="285">
        <v>0</v>
      </c>
      <c r="G248" s="285">
        <v>2748338138.21</v>
      </c>
      <c r="H248" s="286"/>
      <c r="I248" s="286"/>
    </row>
    <row r="249" spans="1:9" x14ac:dyDescent="0.25">
      <c r="A249" s="284" t="s">
        <v>377</v>
      </c>
      <c r="B249" s="1">
        <f t="shared" si="3"/>
        <v>6</v>
      </c>
      <c r="C249" s="284" t="s">
        <v>378</v>
      </c>
      <c r="D249" s="285">
        <v>0</v>
      </c>
      <c r="E249" s="285">
        <v>0</v>
      </c>
      <c r="F249" s="285">
        <v>0</v>
      </c>
      <c r="G249" s="285">
        <v>0</v>
      </c>
      <c r="H249" s="286"/>
      <c r="I249" s="286"/>
    </row>
    <row r="250" spans="1:9" ht="30" x14ac:dyDescent="0.25">
      <c r="A250" s="284" t="s">
        <v>379</v>
      </c>
      <c r="B250" s="1">
        <f t="shared" si="3"/>
        <v>9</v>
      </c>
      <c r="C250" s="284" t="s">
        <v>380</v>
      </c>
      <c r="D250" s="285">
        <v>0</v>
      </c>
      <c r="E250" s="285">
        <v>0</v>
      </c>
      <c r="F250" s="285">
        <v>0</v>
      </c>
      <c r="G250" s="285">
        <v>0</v>
      </c>
      <c r="H250" s="286"/>
      <c r="I250" s="286"/>
    </row>
    <row r="251" spans="1:9" x14ac:dyDescent="0.25">
      <c r="A251" s="284" t="s">
        <v>381</v>
      </c>
      <c r="B251" s="1">
        <f t="shared" si="3"/>
        <v>13</v>
      </c>
      <c r="C251" s="284" t="s">
        <v>382</v>
      </c>
      <c r="D251" s="285">
        <v>0</v>
      </c>
      <c r="E251" s="285">
        <v>0</v>
      </c>
      <c r="F251" s="285">
        <v>0</v>
      </c>
      <c r="G251" s="285">
        <v>0</v>
      </c>
      <c r="H251" s="286"/>
      <c r="I251" s="286"/>
    </row>
    <row r="252" spans="1:9" ht="30" x14ac:dyDescent="0.25">
      <c r="A252" s="284" t="s">
        <v>383</v>
      </c>
      <c r="B252" s="1">
        <f t="shared" si="3"/>
        <v>6</v>
      </c>
      <c r="C252" s="284" t="s">
        <v>384</v>
      </c>
      <c r="D252" s="285">
        <v>3220462951.6900001</v>
      </c>
      <c r="E252" s="285">
        <v>89374740.219999999</v>
      </c>
      <c r="F252" s="285">
        <v>0</v>
      </c>
      <c r="G252" s="285">
        <v>3309837691.9099998</v>
      </c>
      <c r="H252" s="286"/>
      <c r="I252" s="286"/>
    </row>
    <row r="253" spans="1:9" x14ac:dyDescent="0.25">
      <c r="A253" s="284" t="s">
        <v>385</v>
      </c>
      <c r="B253" s="1">
        <f t="shared" si="3"/>
        <v>9</v>
      </c>
      <c r="C253" s="284" t="s">
        <v>386</v>
      </c>
      <c r="D253" s="285">
        <v>3220462951.6900001</v>
      </c>
      <c r="E253" s="285">
        <v>89374740.219999999</v>
      </c>
      <c r="F253" s="285">
        <v>0</v>
      </c>
      <c r="G253" s="285">
        <v>3309837691.9099998</v>
      </c>
      <c r="H253" s="286"/>
      <c r="I253" s="286"/>
    </row>
    <row r="254" spans="1:9" x14ac:dyDescent="0.25">
      <c r="A254" s="284" t="s">
        <v>387</v>
      </c>
      <c r="B254" s="1">
        <f t="shared" si="3"/>
        <v>13</v>
      </c>
      <c r="C254" s="284" t="s">
        <v>386</v>
      </c>
      <c r="D254" s="285">
        <v>3220462951.6900001</v>
      </c>
      <c r="E254" s="285">
        <v>89374740.219999999</v>
      </c>
      <c r="F254" s="285">
        <v>0</v>
      </c>
      <c r="G254" s="285">
        <v>3309837691.9099998</v>
      </c>
      <c r="H254" s="286"/>
      <c r="I254" s="286"/>
    </row>
    <row r="255" spans="1:9" x14ac:dyDescent="0.25">
      <c r="A255" s="284" t="s">
        <v>388</v>
      </c>
      <c r="B255" s="1">
        <f t="shared" si="3"/>
        <v>6</v>
      </c>
      <c r="C255" s="284" t="s">
        <v>389</v>
      </c>
      <c r="D255" s="285">
        <v>17169638916.629999</v>
      </c>
      <c r="E255" s="285">
        <v>0</v>
      </c>
      <c r="F255" s="285">
        <v>0</v>
      </c>
      <c r="G255" s="285">
        <v>17169638916.629999</v>
      </c>
      <c r="H255" s="286"/>
      <c r="I255" s="286"/>
    </row>
    <row r="256" spans="1:9" x14ac:dyDescent="0.25">
      <c r="A256" s="284" t="s">
        <v>390</v>
      </c>
      <c r="B256" s="1">
        <f t="shared" si="3"/>
        <v>9</v>
      </c>
      <c r="C256" s="284" t="s">
        <v>391</v>
      </c>
      <c r="D256" s="285">
        <v>17169638916.629999</v>
      </c>
      <c r="E256" s="285">
        <v>0</v>
      </c>
      <c r="F256" s="285">
        <v>0</v>
      </c>
      <c r="G256" s="285">
        <v>17169638916.629999</v>
      </c>
      <c r="H256" s="286"/>
      <c r="I256" s="286"/>
    </row>
    <row r="257" spans="1:10" x14ac:dyDescent="0.25">
      <c r="A257" s="284" t="s">
        <v>392</v>
      </c>
      <c r="B257" s="1">
        <f t="shared" si="3"/>
        <v>13</v>
      </c>
      <c r="C257" s="284" t="s">
        <v>391</v>
      </c>
      <c r="D257" s="285">
        <v>17169638916.629999</v>
      </c>
      <c r="E257" s="285">
        <v>0</v>
      </c>
      <c r="F257" s="285">
        <v>0</v>
      </c>
      <c r="G257" s="285">
        <v>17169638916.629999</v>
      </c>
      <c r="H257" s="286"/>
      <c r="I257" s="286"/>
    </row>
    <row r="258" spans="1:10" x14ac:dyDescent="0.25">
      <c r="A258" s="284" t="s">
        <v>393</v>
      </c>
      <c r="B258" s="1">
        <f t="shared" si="3"/>
        <v>9</v>
      </c>
      <c r="C258" s="284" t="s">
        <v>394</v>
      </c>
      <c r="D258" s="285">
        <v>0</v>
      </c>
      <c r="E258" s="285">
        <v>0</v>
      </c>
      <c r="F258" s="285">
        <v>0</v>
      </c>
      <c r="G258" s="285">
        <v>0</v>
      </c>
      <c r="H258" s="286"/>
      <c r="I258" s="286"/>
    </row>
    <row r="259" spans="1:10" x14ac:dyDescent="0.25">
      <c r="A259" s="284" t="s">
        <v>395</v>
      </c>
      <c r="B259" s="1">
        <f t="shared" si="3"/>
        <v>13</v>
      </c>
      <c r="C259" s="284" t="s">
        <v>394</v>
      </c>
      <c r="D259" s="285">
        <v>0</v>
      </c>
      <c r="E259" s="285">
        <v>0</v>
      </c>
      <c r="F259" s="285">
        <v>0</v>
      </c>
      <c r="G259" s="285">
        <v>0</v>
      </c>
      <c r="H259" s="286"/>
      <c r="I259" s="286"/>
    </row>
    <row r="260" spans="1:10" x14ac:dyDescent="0.25">
      <c r="A260" s="284" t="s">
        <v>396</v>
      </c>
      <c r="B260" s="1">
        <f t="shared" si="3"/>
        <v>9</v>
      </c>
      <c r="C260" s="284" t="s">
        <v>397</v>
      </c>
      <c r="D260" s="285">
        <v>0</v>
      </c>
      <c r="E260" s="285">
        <v>0</v>
      </c>
      <c r="F260" s="285">
        <v>0</v>
      </c>
      <c r="G260" s="285">
        <v>0</v>
      </c>
      <c r="H260" s="286"/>
      <c r="I260" s="286"/>
    </row>
    <row r="261" spans="1:10" x14ac:dyDescent="0.25">
      <c r="A261" s="284" t="s">
        <v>398</v>
      </c>
      <c r="B261" s="1">
        <f t="shared" si="3"/>
        <v>13</v>
      </c>
      <c r="C261" s="284" t="s">
        <v>397</v>
      </c>
      <c r="D261" s="285">
        <v>0</v>
      </c>
      <c r="E261" s="285">
        <v>0</v>
      </c>
      <c r="F261" s="285">
        <v>0</v>
      </c>
      <c r="G261" s="285">
        <v>0</v>
      </c>
      <c r="H261" s="286"/>
      <c r="I261" s="286"/>
    </row>
    <row r="262" spans="1:10" ht="30" x14ac:dyDescent="0.25">
      <c r="A262" s="284" t="s">
        <v>399</v>
      </c>
      <c r="B262" s="1">
        <f t="shared" si="3"/>
        <v>6</v>
      </c>
      <c r="C262" s="284" t="s">
        <v>400</v>
      </c>
      <c r="D262" s="285">
        <v>0</v>
      </c>
      <c r="E262" s="285">
        <v>0</v>
      </c>
      <c r="F262" s="285">
        <v>479128176.36000001</v>
      </c>
      <c r="G262" s="285">
        <v>-479128176.36000001</v>
      </c>
      <c r="H262" s="286"/>
      <c r="I262" s="286"/>
    </row>
    <row r="263" spans="1:10" x14ac:dyDescent="0.25">
      <c r="A263" s="284" t="s">
        <v>401</v>
      </c>
      <c r="B263" s="1">
        <f t="shared" si="3"/>
        <v>9</v>
      </c>
      <c r="C263" s="284" t="s">
        <v>391</v>
      </c>
      <c r="D263" s="285">
        <v>0</v>
      </c>
      <c r="E263" s="285">
        <v>0</v>
      </c>
      <c r="F263" s="285">
        <v>479128176.36000001</v>
      </c>
      <c r="G263" s="285">
        <v>-479128176.36000001</v>
      </c>
      <c r="H263" s="286"/>
      <c r="I263" s="286"/>
    </row>
    <row r="264" spans="1:10" x14ac:dyDescent="0.25">
      <c r="A264" s="284" t="s">
        <v>402</v>
      </c>
      <c r="B264" s="1">
        <f t="shared" si="3"/>
        <v>13</v>
      </c>
      <c r="C264" s="284" t="s">
        <v>391</v>
      </c>
      <c r="D264" s="285">
        <v>0</v>
      </c>
      <c r="E264" s="285">
        <v>0</v>
      </c>
      <c r="F264" s="285">
        <v>479128176.36000001</v>
      </c>
      <c r="G264" s="285">
        <v>-479128176.36000001</v>
      </c>
      <c r="H264" s="286"/>
      <c r="I264" s="286"/>
    </row>
    <row r="265" spans="1:10" x14ac:dyDescent="0.25">
      <c r="A265" s="284" t="s">
        <v>403</v>
      </c>
      <c r="B265" s="1">
        <f t="shared" si="3"/>
        <v>6</v>
      </c>
      <c r="C265" s="284" t="s">
        <v>404</v>
      </c>
      <c r="D265" s="285">
        <v>0</v>
      </c>
      <c r="E265" s="285">
        <v>0</v>
      </c>
      <c r="F265" s="285">
        <v>0</v>
      </c>
      <c r="G265" s="285">
        <v>0</v>
      </c>
      <c r="H265" s="286"/>
      <c r="I265" s="286"/>
    </row>
    <row r="266" spans="1:10" ht="30" x14ac:dyDescent="0.25">
      <c r="A266" s="284" t="s">
        <v>405</v>
      </c>
      <c r="B266" s="1">
        <f t="shared" ref="B266:B329" si="4">LEN(A266)</f>
        <v>9</v>
      </c>
      <c r="C266" s="284" t="s">
        <v>406</v>
      </c>
      <c r="D266" s="285">
        <v>0</v>
      </c>
      <c r="E266" s="285">
        <v>0</v>
      </c>
      <c r="F266" s="285">
        <v>0</v>
      </c>
      <c r="G266" s="285">
        <v>0</v>
      </c>
      <c r="H266" s="286"/>
      <c r="I266" s="286"/>
    </row>
    <row r="267" spans="1:10" ht="30" x14ac:dyDescent="0.25">
      <c r="A267" s="284" t="s">
        <v>407</v>
      </c>
      <c r="B267" s="1">
        <f t="shared" si="4"/>
        <v>13</v>
      </c>
      <c r="C267" s="284" t="s">
        <v>406</v>
      </c>
      <c r="D267" s="285">
        <v>0</v>
      </c>
      <c r="E267" s="285">
        <v>0</v>
      </c>
      <c r="F267" s="285">
        <v>0</v>
      </c>
      <c r="G267" s="285">
        <v>0</v>
      </c>
      <c r="H267" s="286"/>
      <c r="I267" s="286"/>
    </row>
    <row r="268" spans="1:10" x14ac:dyDescent="0.25">
      <c r="A268" s="284" t="s">
        <v>408</v>
      </c>
      <c r="B268" s="1">
        <f t="shared" si="4"/>
        <v>1</v>
      </c>
      <c r="C268" s="284" t="s">
        <v>409</v>
      </c>
      <c r="D268" s="285">
        <v>74040033291.971405</v>
      </c>
      <c r="E268" s="285">
        <v>102815569664.22</v>
      </c>
      <c r="F268" s="285">
        <v>97372555975.919998</v>
      </c>
      <c r="G268" s="285">
        <v>68597019603.671402</v>
      </c>
      <c r="H268" s="296">
        <v>68597019603.669998</v>
      </c>
      <c r="I268" s="301">
        <f>+G268-H268</f>
        <v>1.40380859375E-3</v>
      </c>
      <c r="J268" s="288">
        <f>+G490-G514</f>
        <v>4749275825.6900024</v>
      </c>
    </row>
    <row r="269" spans="1:10" x14ac:dyDescent="0.25">
      <c r="A269" s="284" t="s">
        <v>410</v>
      </c>
      <c r="B269" s="1">
        <f t="shared" si="4"/>
        <v>3</v>
      </c>
      <c r="C269" s="284" t="s">
        <v>411</v>
      </c>
      <c r="D269" s="285">
        <v>8845206097.3299999</v>
      </c>
      <c r="E269" s="285">
        <v>0</v>
      </c>
      <c r="F269" s="285">
        <v>0</v>
      </c>
      <c r="G269" s="285">
        <v>8845206097.3299999</v>
      </c>
      <c r="H269" s="286"/>
      <c r="I269" s="286"/>
    </row>
    <row r="270" spans="1:10" ht="30" x14ac:dyDescent="0.25">
      <c r="A270" s="284" t="s">
        <v>412</v>
      </c>
      <c r="B270" s="1">
        <f t="shared" si="4"/>
        <v>6</v>
      </c>
      <c r="C270" s="284" t="s">
        <v>413</v>
      </c>
      <c r="D270" s="285">
        <v>8845206097.3299999</v>
      </c>
      <c r="E270" s="285">
        <v>0</v>
      </c>
      <c r="F270" s="285">
        <v>0</v>
      </c>
      <c r="G270" s="285">
        <v>8845206097.3299999</v>
      </c>
      <c r="H270" s="286"/>
      <c r="I270" s="286"/>
    </row>
    <row r="271" spans="1:10" x14ac:dyDescent="0.25">
      <c r="A271" s="284" t="s">
        <v>414</v>
      </c>
      <c r="B271" s="1">
        <f t="shared" si="4"/>
        <v>9</v>
      </c>
      <c r="C271" s="284" t="s">
        <v>415</v>
      </c>
      <c r="D271" s="285">
        <v>8845206097.3299999</v>
      </c>
      <c r="E271" s="285">
        <v>0</v>
      </c>
      <c r="F271" s="285">
        <v>0</v>
      </c>
      <c r="G271" s="285">
        <v>8845206097.3299999</v>
      </c>
      <c r="H271" s="286"/>
      <c r="I271" s="286"/>
    </row>
    <row r="272" spans="1:10" x14ac:dyDescent="0.25">
      <c r="A272" s="284" t="s">
        <v>416</v>
      </c>
      <c r="B272" s="1">
        <f t="shared" si="4"/>
        <v>13</v>
      </c>
      <c r="C272" s="284" t="s">
        <v>417</v>
      </c>
      <c r="D272" s="285">
        <v>8845206097.3299999</v>
      </c>
      <c r="E272" s="285">
        <v>0</v>
      </c>
      <c r="F272" s="285">
        <v>0</v>
      </c>
      <c r="G272" s="285">
        <v>8845206097.3299999</v>
      </c>
      <c r="H272" s="286"/>
      <c r="I272" s="286"/>
    </row>
    <row r="273" spans="1:9" x14ac:dyDescent="0.25">
      <c r="A273" s="284" t="s">
        <v>418</v>
      </c>
      <c r="B273" s="1">
        <f t="shared" si="4"/>
        <v>3</v>
      </c>
      <c r="C273" s="284" t="s">
        <v>419</v>
      </c>
      <c r="D273" s="285">
        <v>39453497215.971397</v>
      </c>
      <c r="E273" s="285">
        <v>54063096919.220001</v>
      </c>
      <c r="F273" s="285">
        <v>37778323721.690002</v>
      </c>
      <c r="G273" s="285">
        <v>23168724018.441399</v>
      </c>
      <c r="H273" s="286"/>
      <c r="I273" s="286"/>
    </row>
    <row r="274" spans="1:9" ht="30" x14ac:dyDescent="0.25">
      <c r="A274" s="284" t="s">
        <v>420</v>
      </c>
      <c r="B274" s="1">
        <f t="shared" si="4"/>
        <v>6</v>
      </c>
      <c r="C274" s="284" t="s">
        <v>421</v>
      </c>
      <c r="D274" s="285">
        <v>21183881469.529999</v>
      </c>
      <c r="E274" s="285">
        <v>4619575011.2200003</v>
      </c>
      <c r="F274" s="285">
        <v>833138242.72000003</v>
      </c>
      <c r="G274" s="285">
        <v>17397444701.029999</v>
      </c>
      <c r="H274" s="286"/>
      <c r="I274" s="286"/>
    </row>
    <row r="275" spans="1:9" x14ac:dyDescent="0.25">
      <c r="A275" s="284" t="s">
        <v>422</v>
      </c>
      <c r="B275" s="1">
        <f t="shared" si="4"/>
        <v>9</v>
      </c>
      <c r="C275" s="284" t="s">
        <v>369</v>
      </c>
      <c r="D275" s="285">
        <v>420765402.5</v>
      </c>
      <c r="E275" s="285">
        <v>515623245.5</v>
      </c>
      <c r="F275" s="285">
        <v>108819627</v>
      </c>
      <c r="G275" s="285">
        <v>13961784</v>
      </c>
      <c r="H275" s="286"/>
      <c r="I275" s="286"/>
    </row>
    <row r="276" spans="1:9" x14ac:dyDescent="0.25">
      <c r="A276" s="284" t="s">
        <v>423</v>
      </c>
      <c r="B276" s="1">
        <f t="shared" si="4"/>
        <v>13</v>
      </c>
      <c r="C276" s="284" t="s">
        <v>369</v>
      </c>
      <c r="D276" s="285">
        <v>420765402.5</v>
      </c>
      <c r="E276" s="285">
        <v>515623245.5</v>
      </c>
      <c r="F276" s="285">
        <v>108819627</v>
      </c>
      <c r="G276" s="285">
        <v>13961784</v>
      </c>
      <c r="H276" s="286"/>
      <c r="I276" s="286"/>
    </row>
    <row r="277" spans="1:9" x14ac:dyDescent="0.25">
      <c r="A277" s="284" t="s">
        <v>424</v>
      </c>
      <c r="B277" s="1">
        <f t="shared" si="4"/>
        <v>9</v>
      </c>
      <c r="C277" s="284" t="s">
        <v>425</v>
      </c>
      <c r="D277" s="285">
        <v>20763116067.029999</v>
      </c>
      <c r="E277" s="285">
        <v>4103951765.7199998</v>
      </c>
      <c r="F277" s="285">
        <v>724318615.72000003</v>
      </c>
      <c r="G277" s="285">
        <v>17383482917.029999</v>
      </c>
      <c r="H277" s="286"/>
      <c r="I277" s="286"/>
    </row>
    <row r="278" spans="1:9" x14ac:dyDescent="0.25">
      <c r="A278" s="284" t="s">
        <v>426</v>
      </c>
      <c r="B278" s="1">
        <f t="shared" si="4"/>
        <v>13</v>
      </c>
      <c r="C278" s="284" t="s">
        <v>427</v>
      </c>
      <c r="D278" s="285">
        <v>20763116067.029999</v>
      </c>
      <c r="E278" s="285">
        <v>4103951765.7199998</v>
      </c>
      <c r="F278" s="285">
        <v>724318615.72000003</v>
      </c>
      <c r="G278" s="285">
        <v>17383482917.029999</v>
      </c>
      <c r="H278" s="286"/>
      <c r="I278" s="286"/>
    </row>
    <row r="279" spans="1:9" x14ac:dyDescent="0.25">
      <c r="A279" s="284" t="s">
        <v>428</v>
      </c>
      <c r="B279" s="1">
        <f t="shared" si="4"/>
        <v>6</v>
      </c>
      <c r="C279" s="284" t="s">
        <v>429</v>
      </c>
      <c r="D279" s="285">
        <v>1.4829999999999999E-3</v>
      </c>
      <c r="E279" s="285">
        <v>0</v>
      </c>
      <c r="F279" s="285">
        <v>0</v>
      </c>
      <c r="G279" s="285">
        <v>1.4829999999999999E-3</v>
      </c>
      <c r="H279" s="286"/>
      <c r="I279" s="286"/>
    </row>
    <row r="280" spans="1:9" x14ac:dyDescent="0.25">
      <c r="A280" s="284" t="s">
        <v>430</v>
      </c>
      <c r="B280" s="1">
        <f t="shared" si="4"/>
        <v>9</v>
      </c>
      <c r="C280" s="284" t="s">
        <v>57</v>
      </c>
      <c r="D280" s="285">
        <v>1.4829999999999999E-3</v>
      </c>
      <c r="E280" s="285">
        <v>0</v>
      </c>
      <c r="F280" s="285">
        <v>0</v>
      </c>
      <c r="G280" s="285">
        <v>1.4829999999999999E-3</v>
      </c>
      <c r="H280" s="286"/>
      <c r="I280" s="286"/>
    </row>
    <row r="281" spans="1:9" x14ac:dyDescent="0.25">
      <c r="A281" s="284" t="s">
        <v>431</v>
      </c>
      <c r="B281" s="1">
        <f t="shared" si="4"/>
        <v>13</v>
      </c>
      <c r="C281" s="284" t="s">
        <v>57</v>
      </c>
      <c r="D281" s="285">
        <v>1.4829999999999999E-3</v>
      </c>
      <c r="E281" s="285">
        <v>0</v>
      </c>
      <c r="F281" s="285">
        <v>0</v>
      </c>
      <c r="G281" s="285">
        <v>1.4829999999999999E-3</v>
      </c>
      <c r="H281" s="286"/>
      <c r="I281" s="286"/>
    </row>
    <row r="282" spans="1:9" x14ac:dyDescent="0.25">
      <c r="A282" s="284" t="s">
        <v>432</v>
      </c>
      <c r="B282" s="1">
        <f t="shared" si="4"/>
        <v>6</v>
      </c>
      <c r="C282" s="284" t="s">
        <v>433</v>
      </c>
      <c r="D282" s="285">
        <v>1224415031</v>
      </c>
      <c r="E282" s="285">
        <v>1784886416</v>
      </c>
      <c r="F282" s="285">
        <v>925788517</v>
      </c>
      <c r="G282" s="285">
        <v>365317132</v>
      </c>
      <c r="H282" s="286"/>
      <c r="I282" s="286"/>
    </row>
    <row r="283" spans="1:9" x14ac:dyDescent="0.25">
      <c r="A283" s="284" t="s">
        <v>434</v>
      </c>
      <c r="B283" s="1">
        <f t="shared" si="4"/>
        <v>9</v>
      </c>
      <c r="C283" s="284" t="s">
        <v>435</v>
      </c>
      <c r="D283" s="285">
        <v>656995877</v>
      </c>
      <c r="E283" s="285">
        <v>1315000416</v>
      </c>
      <c r="F283" s="285">
        <v>658004539</v>
      </c>
      <c r="G283" s="285">
        <v>0</v>
      </c>
      <c r="H283" s="286"/>
      <c r="I283" s="286"/>
    </row>
    <row r="284" spans="1:9" x14ac:dyDescent="0.25">
      <c r="A284" s="284" t="s">
        <v>436</v>
      </c>
      <c r="B284" s="1">
        <f t="shared" si="4"/>
        <v>13</v>
      </c>
      <c r="C284" s="284" t="s">
        <v>435</v>
      </c>
      <c r="D284" s="285">
        <v>0</v>
      </c>
      <c r="E284" s="285">
        <v>0</v>
      </c>
      <c r="F284" s="285">
        <v>0</v>
      </c>
      <c r="G284" s="285">
        <v>0</v>
      </c>
      <c r="H284" s="286"/>
      <c r="I284" s="286"/>
    </row>
    <row r="285" spans="1:9" x14ac:dyDescent="0.25">
      <c r="A285" s="284" t="s">
        <v>437</v>
      </c>
      <c r="B285" s="1">
        <f t="shared" si="4"/>
        <v>13</v>
      </c>
      <c r="C285" s="284" t="s">
        <v>438</v>
      </c>
      <c r="D285" s="285">
        <v>656995877</v>
      </c>
      <c r="E285" s="285">
        <v>1315000416</v>
      </c>
      <c r="F285" s="285">
        <v>658004539</v>
      </c>
      <c r="G285" s="285">
        <v>0</v>
      </c>
      <c r="H285" s="286"/>
      <c r="I285" s="286"/>
    </row>
    <row r="286" spans="1:9" x14ac:dyDescent="0.25">
      <c r="A286" s="284" t="s">
        <v>439</v>
      </c>
      <c r="B286" s="1">
        <f t="shared" si="4"/>
        <v>9</v>
      </c>
      <c r="C286" s="284" t="s">
        <v>440</v>
      </c>
      <c r="D286" s="285">
        <v>336356288</v>
      </c>
      <c r="E286" s="285">
        <v>7760268</v>
      </c>
      <c r="F286" s="285">
        <v>36691302</v>
      </c>
      <c r="G286" s="285">
        <v>365287322</v>
      </c>
      <c r="H286" s="286"/>
      <c r="I286" s="286"/>
    </row>
    <row r="287" spans="1:9" x14ac:dyDescent="0.25">
      <c r="A287" s="284" t="s">
        <v>441</v>
      </c>
      <c r="B287" s="1">
        <f t="shared" si="4"/>
        <v>13</v>
      </c>
      <c r="C287" s="284" t="s">
        <v>440</v>
      </c>
      <c r="D287" s="285">
        <v>336356288</v>
      </c>
      <c r="E287" s="285">
        <v>7760268</v>
      </c>
      <c r="F287" s="285">
        <v>36691302</v>
      </c>
      <c r="G287" s="285">
        <v>365287322</v>
      </c>
      <c r="H287" s="286"/>
      <c r="I287" s="286"/>
    </row>
    <row r="288" spans="1:9" x14ac:dyDescent="0.25">
      <c r="A288" s="284" t="s">
        <v>442</v>
      </c>
      <c r="B288" s="1">
        <f t="shared" si="4"/>
        <v>9</v>
      </c>
      <c r="C288" s="284" t="s">
        <v>443</v>
      </c>
      <c r="D288" s="285">
        <v>231062866</v>
      </c>
      <c r="E288" s="285">
        <v>462125732</v>
      </c>
      <c r="F288" s="285">
        <v>231092676</v>
      </c>
      <c r="G288" s="285">
        <v>29810</v>
      </c>
      <c r="H288" s="286"/>
      <c r="I288" s="286"/>
    </row>
    <row r="289" spans="1:9" ht="30" x14ac:dyDescent="0.25">
      <c r="A289" s="284" t="s">
        <v>444</v>
      </c>
      <c r="B289" s="1">
        <f t="shared" si="4"/>
        <v>13</v>
      </c>
      <c r="C289" s="284" t="s">
        <v>445</v>
      </c>
      <c r="D289" s="285">
        <v>231062866</v>
      </c>
      <c r="E289" s="285">
        <v>462125732</v>
      </c>
      <c r="F289" s="285">
        <v>231092676</v>
      </c>
      <c r="G289" s="285">
        <v>29810</v>
      </c>
      <c r="H289" s="286"/>
      <c r="I289" s="286"/>
    </row>
    <row r="290" spans="1:9" x14ac:dyDescent="0.25">
      <c r="A290" s="284" t="s">
        <v>446</v>
      </c>
      <c r="B290" s="1">
        <f t="shared" si="4"/>
        <v>13</v>
      </c>
      <c r="C290" s="284" t="s">
        <v>443</v>
      </c>
      <c r="D290" s="285">
        <v>0</v>
      </c>
      <c r="E290" s="285">
        <v>0</v>
      </c>
      <c r="F290" s="285">
        <v>0</v>
      </c>
      <c r="G290" s="285">
        <v>0</v>
      </c>
      <c r="H290" s="286"/>
      <c r="I290" s="286"/>
    </row>
    <row r="291" spans="1:9" ht="30" x14ac:dyDescent="0.25">
      <c r="A291" s="284" t="s">
        <v>447</v>
      </c>
      <c r="B291" s="1">
        <f t="shared" si="4"/>
        <v>9</v>
      </c>
      <c r="C291" s="284" t="s">
        <v>448</v>
      </c>
      <c r="D291" s="285">
        <v>0</v>
      </c>
      <c r="E291" s="285">
        <v>0</v>
      </c>
      <c r="F291" s="285">
        <v>0</v>
      </c>
      <c r="G291" s="285">
        <v>0</v>
      </c>
      <c r="H291" s="286"/>
      <c r="I291" s="286"/>
    </row>
    <row r="292" spans="1:9" ht="30" x14ac:dyDescent="0.25">
      <c r="A292" s="284" t="s">
        <v>449</v>
      </c>
      <c r="B292" s="1">
        <f t="shared" si="4"/>
        <v>13</v>
      </c>
      <c r="C292" s="284" t="s">
        <v>448</v>
      </c>
      <c r="D292" s="285">
        <v>0</v>
      </c>
      <c r="E292" s="285">
        <v>0</v>
      </c>
      <c r="F292" s="285">
        <v>0</v>
      </c>
      <c r="G292" s="285">
        <v>0</v>
      </c>
      <c r="H292" s="286"/>
      <c r="I292" s="286"/>
    </row>
    <row r="293" spans="1:9" x14ac:dyDescent="0.25">
      <c r="A293" s="284" t="s">
        <v>450</v>
      </c>
      <c r="B293" s="1">
        <f t="shared" si="4"/>
        <v>9</v>
      </c>
      <c r="C293" s="284" t="s">
        <v>451</v>
      </c>
      <c r="D293" s="285">
        <v>0</v>
      </c>
      <c r="E293" s="285">
        <v>0</v>
      </c>
      <c r="F293" s="285">
        <v>0</v>
      </c>
      <c r="G293" s="285">
        <v>0</v>
      </c>
      <c r="H293" s="286"/>
      <c r="I293" s="286"/>
    </row>
    <row r="294" spans="1:9" x14ac:dyDescent="0.25">
      <c r="A294" s="284" t="s">
        <v>452</v>
      </c>
      <c r="B294" s="1">
        <f t="shared" si="4"/>
        <v>13</v>
      </c>
      <c r="C294" s="284" t="s">
        <v>451</v>
      </c>
      <c r="D294" s="285">
        <v>0</v>
      </c>
      <c r="E294" s="285">
        <v>0</v>
      </c>
      <c r="F294" s="285">
        <v>0</v>
      </c>
      <c r="G294" s="285">
        <v>0</v>
      </c>
      <c r="H294" s="286"/>
      <c r="I294" s="286"/>
    </row>
    <row r="295" spans="1:9" x14ac:dyDescent="0.25">
      <c r="A295" s="284" t="s">
        <v>453</v>
      </c>
      <c r="B295" s="1">
        <f t="shared" si="4"/>
        <v>13</v>
      </c>
      <c r="C295" s="284" t="s">
        <v>454</v>
      </c>
      <c r="D295" s="285">
        <v>0</v>
      </c>
      <c r="E295" s="285">
        <v>0</v>
      </c>
      <c r="F295" s="285">
        <v>0</v>
      </c>
      <c r="G295" s="285">
        <v>0</v>
      </c>
      <c r="H295" s="286"/>
      <c r="I295" s="286"/>
    </row>
    <row r="296" spans="1:9" x14ac:dyDescent="0.25">
      <c r="A296" s="284" t="s">
        <v>455</v>
      </c>
      <c r="B296" s="1">
        <f t="shared" si="4"/>
        <v>6</v>
      </c>
      <c r="C296" s="284" t="s">
        <v>456</v>
      </c>
      <c r="D296" s="285">
        <v>604442838</v>
      </c>
      <c r="E296" s="285">
        <v>6890201137</v>
      </c>
      <c r="F296" s="285">
        <v>7983927981</v>
      </c>
      <c r="G296" s="285">
        <v>1698169682</v>
      </c>
      <c r="H296" s="286"/>
      <c r="I296" s="286"/>
    </row>
    <row r="297" spans="1:9" x14ac:dyDescent="0.25">
      <c r="A297" s="284" t="s">
        <v>457</v>
      </c>
      <c r="B297" s="1">
        <f t="shared" si="4"/>
        <v>9</v>
      </c>
      <c r="C297" s="284" t="s">
        <v>458</v>
      </c>
      <c r="D297" s="285">
        <v>119506658</v>
      </c>
      <c r="E297" s="285">
        <v>2412018442</v>
      </c>
      <c r="F297" s="285">
        <v>3119849220</v>
      </c>
      <c r="G297" s="285">
        <v>827337436</v>
      </c>
      <c r="H297" s="286"/>
      <c r="I297" s="286"/>
    </row>
    <row r="298" spans="1:9" x14ac:dyDescent="0.25">
      <c r="A298" s="284" t="s">
        <v>459</v>
      </c>
      <c r="B298" s="1">
        <f t="shared" si="4"/>
        <v>13</v>
      </c>
      <c r="C298" s="284" t="s">
        <v>458</v>
      </c>
      <c r="D298" s="285">
        <v>119506658</v>
      </c>
      <c r="E298" s="285">
        <v>2412018442</v>
      </c>
      <c r="F298" s="285">
        <v>3119849220</v>
      </c>
      <c r="G298" s="285">
        <v>827337436</v>
      </c>
      <c r="H298" s="286"/>
      <c r="I298" s="286"/>
    </row>
    <row r="299" spans="1:9" x14ac:dyDescent="0.25">
      <c r="A299" s="284" t="s">
        <v>460</v>
      </c>
      <c r="B299" s="1">
        <f t="shared" si="4"/>
        <v>9</v>
      </c>
      <c r="C299" s="284" t="s">
        <v>461</v>
      </c>
      <c r="D299" s="285">
        <v>90092551</v>
      </c>
      <c r="E299" s="285">
        <v>1597677560</v>
      </c>
      <c r="F299" s="285">
        <v>2055236734</v>
      </c>
      <c r="G299" s="285">
        <v>547651725</v>
      </c>
      <c r="H299" s="286"/>
      <c r="I299" s="286"/>
    </row>
    <row r="300" spans="1:9" x14ac:dyDescent="0.25">
      <c r="A300" s="284" t="s">
        <v>462</v>
      </c>
      <c r="B300" s="1">
        <f t="shared" si="4"/>
        <v>13</v>
      </c>
      <c r="C300" s="284" t="s">
        <v>461</v>
      </c>
      <c r="D300" s="285">
        <v>90092551</v>
      </c>
      <c r="E300" s="285">
        <v>1597677560</v>
      </c>
      <c r="F300" s="285">
        <v>2055236734</v>
      </c>
      <c r="G300" s="285">
        <v>547651725</v>
      </c>
      <c r="H300" s="286"/>
      <c r="I300" s="286"/>
    </row>
    <row r="301" spans="1:9" x14ac:dyDescent="0.25">
      <c r="A301" s="284" t="s">
        <v>463</v>
      </c>
      <c r="B301" s="1">
        <f t="shared" si="4"/>
        <v>9</v>
      </c>
      <c r="C301" s="284" t="s">
        <v>464</v>
      </c>
      <c r="D301" s="285">
        <v>0</v>
      </c>
      <c r="E301" s="285">
        <v>18604111</v>
      </c>
      <c r="F301" s="285">
        <v>18604111</v>
      </c>
      <c r="G301" s="285">
        <v>0</v>
      </c>
      <c r="H301" s="286"/>
      <c r="I301" s="286"/>
    </row>
    <row r="302" spans="1:9" x14ac:dyDescent="0.25">
      <c r="A302" s="284" t="s">
        <v>465</v>
      </c>
      <c r="B302" s="1">
        <f t="shared" si="4"/>
        <v>13</v>
      </c>
      <c r="C302" s="284" t="s">
        <v>464</v>
      </c>
      <c r="D302" s="285">
        <v>0</v>
      </c>
      <c r="E302" s="285">
        <v>18604111</v>
      </c>
      <c r="F302" s="285">
        <v>18604111</v>
      </c>
      <c r="G302" s="285">
        <v>0</v>
      </c>
      <c r="H302" s="286"/>
      <c r="I302" s="286"/>
    </row>
    <row r="303" spans="1:9" x14ac:dyDescent="0.25">
      <c r="A303" s="284" t="s">
        <v>466</v>
      </c>
      <c r="B303" s="1">
        <f t="shared" si="4"/>
        <v>9</v>
      </c>
      <c r="C303" s="284" t="s">
        <v>467</v>
      </c>
      <c r="D303" s="285">
        <v>7474074</v>
      </c>
      <c r="E303" s="285">
        <v>1900499790</v>
      </c>
      <c r="F303" s="285">
        <v>1896588232</v>
      </c>
      <c r="G303" s="285">
        <v>3562516</v>
      </c>
      <c r="H303" s="286"/>
      <c r="I303" s="286"/>
    </row>
    <row r="304" spans="1:9" x14ac:dyDescent="0.25">
      <c r="A304" s="284" t="s">
        <v>468</v>
      </c>
      <c r="B304" s="1">
        <f t="shared" si="4"/>
        <v>13</v>
      </c>
      <c r="C304" s="284" t="s">
        <v>467</v>
      </c>
      <c r="D304" s="285">
        <v>7474074</v>
      </c>
      <c r="E304" s="285">
        <v>1900499790</v>
      </c>
      <c r="F304" s="285">
        <v>1896588232</v>
      </c>
      <c r="G304" s="285">
        <v>3562516</v>
      </c>
      <c r="H304" s="286"/>
      <c r="I304" s="286"/>
    </row>
    <row r="305" spans="1:9" x14ac:dyDescent="0.25">
      <c r="A305" s="284" t="s">
        <v>469</v>
      </c>
      <c r="B305" s="1">
        <f t="shared" si="4"/>
        <v>9</v>
      </c>
      <c r="C305" s="284" t="s">
        <v>470</v>
      </c>
      <c r="D305" s="285">
        <v>0</v>
      </c>
      <c r="E305" s="285">
        <v>35444033</v>
      </c>
      <c r="F305" s="285">
        <v>35444033</v>
      </c>
      <c r="G305" s="285">
        <v>0</v>
      </c>
      <c r="H305" s="286"/>
      <c r="I305" s="286"/>
    </row>
    <row r="306" spans="1:9" x14ac:dyDescent="0.25">
      <c r="A306" s="284" t="s">
        <v>471</v>
      </c>
      <c r="B306" s="1">
        <f t="shared" si="4"/>
        <v>13</v>
      </c>
      <c r="C306" s="284" t="s">
        <v>470</v>
      </c>
      <c r="D306" s="285">
        <v>0</v>
      </c>
      <c r="E306" s="285">
        <v>35444033</v>
      </c>
      <c r="F306" s="285">
        <v>35444033</v>
      </c>
      <c r="G306" s="285">
        <v>0</v>
      </c>
      <c r="H306" s="286"/>
      <c r="I306" s="286"/>
    </row>
    <row r="307" spans="1:9" x14ac:dyDescent="0.25">
      <c r="A307" s="284" t="s">
        <v>472</v>
      </c>
      <c r="B307" s="1">
        <f t="shared" si="4"/>
        <v>9</v>
      </c>
      <c r="C307" s="284" t="s">
        <v>473</v>
      </c>
      <c r="D307" s="285">
        <v>0</v>
      </c>
      <c r="E307" s="285">
        <v>0</v>
      </c>
      <c r="F307" s="285">
        <v>0</v>
      </c>
      <c r="G307" s="285">
        <v>0</v>
      </c>
      <c r="H307" s="286"/>
      <c r="I307" s="286"/>
    </row>
    <row r="308" spans="1:9" x14ac:dyDescent="0.25">
      <c r="A308" s="284" t="s">
        <v>474</v>
      </c>
      <c r="B308" s="1">
        <f t="shared" si="4"/>
        <v>13</v>
      </c>
      <c r="C308" s="284" t="s">
        <v>473</v>
      </c>
      <c r="D308" s="285">
        <v>0</v>
      </c>
      <c r="E308" s="285">
        <v>0</v>
      </c>
      <c r="F308" s="285">
        <v>0</v>
      </c>
      <c r="G308" s="285">
        <v>0</v>
      </c>
      <c r="H308" s="286"/>
      <c r="I308" s="286"/>
    </row>
    <row r="309" spans="1:9" x14ac:dyDescent="0.25">
      <c r="A309" s="284" t="s">
        <v>475</v>
      </c>
      <c r="B309" s="1">
        <f t="shared" si="4"/>
        <v>9</v>
      </c>
      <c r="C309" s="284" t="s">
        <v>476</v>
      </c>
      <c r="D309" s="285">
        <v>58044982</v>
      </c>
      <c r="E309" s="285">
        <v>136644734</v>
      </c>
      <c r="F309" s="285">
        <v>129200896</v>
      </c>
      <c r="G309" s="285">
        <v>50601144</v>
      </c>
      <c r="H309" s="286"/>
      <c r="I309" s="286"/>
    </row>
    <row r="310" spans="1:9" x14ac:dyDescent="0.25">
      <c r="A310" s="284" t="s">
        <v>477</v>
      </c>
      <c r="B310" s="1">
        <f t="shared" si="4"/>
        <v>13</v>
      </c>
      <c r="C310" s="284" t="s">
        <v>476</v>
      </c>
      <c r="D310" s="285">
        <v>58044982</v>
      </c>
      <c r="E310" s="285">
        <v>136644734</v>
      </c>
      <c r="F310" s="285">
        <v>129200896</v>
      </c>
      <c r="G310" s="285">
        <v>50601144</v>
      </c>
      <c r="H310" s="286"/>
      <c r="I310" s="286"/>
    </row>
    <row r="311" spans="1:9" ht="30" x14ac:dyDescent="0.25">
      <c r="A311" s="284" t="s">
        <v>478</v>
      </c>
      <c r="B311" s="1">
        <f t="shared" si="4"/>
        <v>9</v>
      </c>
      <c r="C311" s="284" t="s">
        <v>479</v>
      </c>
      <c r="D311" s="285">
        <v>296357365</v>
      </c>
      <c r="E311" s="285">
        <v>770655417</v>
      </c>
      <c r="F311" s="285">
        <v>726183191</v>
      </c>
      <c r="G311" s="285">
        <v>251885139</v>
      </c>
      <c r="H311" s="286"/>
      <c r="I311" s="286"/>
    </row>
    <row r="312" spans="1:9" ht="30" x14ac:dyDescent="0.25">
      <c r="A312" s="284" t="s">
        <v>480</v>
      </c>
      <c r="B312" s="1">
        <f t="shared" si="4"/>
        <v>13</v>
      </c>
      <c r="C312" s="284" t="s">
        <v>479</v>
      </c>
      <c r="D312" s="285">
        <v>296357365</v>
      </c>
      <c r="E312" s="285">
        <v>770655417</v>
      </c>
      <c r="F312" s="285">
        <v>726183191</v>
      </c>
      <c r="G312" s="285">
        <v>251885139</v>
      </c>
      <c r="H312" s="286"/>
      <c r="I312" s="286"/>
    </row>
    <row r="313" spans="1:9" x14ac:dyDescent="0.25">
      <c r="A313" s="284" t="s">
        <v>481</v>
      </c>
      <c r="B313" s="1">
        <f t="shared" si="4"/>
        <v>9</v>
      </c>
      <c r="C313" s="284" t="s">
        <v>482</v>
      </c>
      <c r="D313" s="285">
        <v>32967208</v>
      </c>
      <c r="E313" s="285">
        <v>18657050</v>
      </c>
      <c r="F313" s="285">
        <v>2821564</v>
      </c>
      <c r="G313" s="285">
        <v>17131722</v>
      </c>
      <c r="H313" s="286"/>
      <c r="I313" s="286"/>
    </row>
    <row r="314" spans="1:9" x14ac:dyDescent="0.25">
      <c r="A314" s="284" t="s">
        <v>483</v>
      </c>
      <c r="B314" s="1">
        <f t="shared" si="4"/>
        <v>13</v>
      </c>
      <c r="C314" s="284" t="s">
        <v>482</v>
      </c>
      <c r="D314" s="285">
        <v>32967208</v>
      </c>
      <c r="E314" s="285">
        <v>18657050</v>
      </c>
      <c r="F314" s="285">
        <v>2821564</v>
      </c>
      <c r="G314" s="285">
        <v>17131722</v>
      </c>
      <c r="H314" s="286"/>
      <c r="I314" s="286"/>
    </row>
    <row r="315" spans="1:9" ht="30" x14ac:dyDescent="0.25">
      <c r="A315" s="284" t="s">
        <v>484</v>
      </c>
      <c r="B315" s="1">
        <f t="shared" si="4"/>
        <v>6</v>
      </c>
      <c r="C315" s="284" t="s">
        <v>485</v>
      </c>
      <c r="D315" s="285">
        <v>4583059356</v>
      </c>
      <c r="E315" s="285">
        <v>14697913952</v>
      </c>
      <c r="F315" s="285">
        <v>11549200142</v>
      </c>
      <c r="G315" s="285">
        <v>1434345546</v>
      </c>
      <c r="H315" s="286"/>
      <c r="I315" s="286"/>
    </row>
    <row r="316" spans="1:9" x14ac:dyDescent="0.25">
      <c r="A316" s="284" t="s">
        <v>486</v>
      </c>
      <c r="B316" s="1">
        <f t="shared" si="4"/>
        <v>9</v>
      </c>
      <c r="C316" s="284" t="s">
        <v>487</v>
      </c>
      <c r="D316" s="285">
        <v>95606513</v>
      </c>
      <c r="E316" s="285">
        <v>267615968</v>
      </c>
      <c r="F316" s="285">
        <v>194546995</v>
      </c>
      <c r="G316" s="285">
        <v>22537540</v>
      </c>
      <c r="H316" s="286"/>
      <c r="I316" s="286"/>
    </row>
    <row r="317" spans="1:9" x14ac:dyDescent="0.25">
      <c r="A317" s="284" t="s">
        <v>488</v>
      </c>
      <c r="B317" s="1">
        <f t="shared" si="4"/>
        <v>13</v>
      </c>
      <c r="C317" s="284" t="s">
        <v>489</v>
      </c>
      <c r="D317" s="285">
        <v>95606513</v>
      </c>
      <c r="E317" s="285">
        <v>133807968</v>
      </c>
      <c r="F317" s="285">
        <v>60738995</v>
      </c>
      <c r="G317" s="285">
        <v>22537540</v>
      </c>
      <c r="H317" s="286"/>
      <c r="I317" s="286"/>
    </row>
    <row r="318" spans="1:9" x14ac:dyDescent="0.25">
      <c r="A318" s="284" t="s">
        <v>490</v>
      </c>
      <c r="B318" s="1">
        <f t="shared" si="4"/>
        <v>13</v>
      </c>
      <c r="C318" s="284" t="s">
        <v>491</v>
      </c>
      <c r="D318" s="285">
        <v>0</v>
      </c>
      <c r="E318" s="285">
        <v>133808000</v>
      </c>
      <c r="F318" s="285">
        <v>133808000</v>
      </c>
      <c r="G318" s="285">
        <v>0</v>
      </c>
      <c r="H318" s="286"/>
      <c r="I318" s="286"/>
    </row>
    <row r="319" spans="1:9" x14ac:dyDescent="0.25">
      <c r="A319" s="284" t="s">
        <v>492</v>
      </c>
      <c r="B319" s="1">
        <f t="shared" si="4"/>
        <v>9</v>
      </c>
      <c r="C319" s="284" t="s">
        <v>493</v>
      </c>
      <c r="D319" s="285">
        <v>2727933</v>
      </c>
      <c r="E319" s="285">
        <v>5454933</v>
      </c>
      <c r="F319" s="285">
        <v>2727000</v>
      </c>
      <c r="G319" s="285">
        <v>0</v>
      </c>
      <c r="H319" s="286"/>
      <c r="I319" s="286"/>
    </row>
    <row r="320" spans="1:9" x14ac:dyDescent="0.25">
      <c r="A320" s="284" t="s">
        <v>494</v>
      </c>
      <c r="B320" s="1">
        <f t="shared" si="4"/>
        <v>13</v>
      </c>
      <c r="C320" s="284" t="s">
        <v>489</v>
      </c>
      <c r="D320" s="285">
        <v>2727933</v>
      </c>
      <c r="E320" s="285">
        <v>2727933</v>
      </c>
      <c r="F320" s="285">
        <v>0</v>
      </c>
      <c r="G320" s="285">
        <v>0</v>
      </c>
      <c r="H320" s="286"/>
      <c r="I320" s="286"/>
    </row>
    <row r="321" spans="1:9" x14ac:dyDescent="0.25">
      <c r="A321" s="284" t="s">
        <v>495</v>
      </c>
      <c r="B321" s="1">
        <f t="shared" si="4"/>
        <v>13</v>
      </c>
      <c r="C321" s="284" t="s">
        <v>491</v>
      </c>
      <c r="D321" s="285">
        <v>0</v>
      </c>
      <c r="E321" s="285">
        <v>2727000</v>
      </c>
      <c r="F321" s="285">
        <v>2727000</v>
      </c>
      <c r="G321" s="285">
        <v>0</v>
      </c>
      <c r="H321" s="286"/>
      <c r="I321" s="286"/>
    </row>
    <row r="322" spans="1:9" x14ac:dyDescent="0.25">
      <c r="A322" s="284" t="s">
        <v>496</v>
      </c>
      <c r="B322" s="1">
        <f t="shared" si="4"/>
        <v>9</v>
      </c>
      <c r="C322" s="284" t="s">
        <v>497</v>
      </c>
      <c r="D322" s="285">
        <v>51045679</v>
      </c>
      <c r="E322" s="285">
        <v>222341908</v>
      </c>
      <c r="F322" s="285">
        <v>193640004</v>
      </c>
      <c r="G322" s="285">
        <v>22343775</v>
      </c>
      <c r="H322" s="286"/>
      <c r="I322" s="286"/>
    </row>
    <row r="323" spans="1:9" x14ac:dyDescent="0.25">
      <c r="A323" s="284" t="s">
        <v>498</v>
      </c>
      <c r="B323" s="1">
        <f t="shared" si="4"/>
        <v>13</v>
      </c>
      <c r="C323" s="284" t="s">
        <v>489</v>
      </c>
      <c r="D323" s="285">
        <v>51045679</v>
      </c>
      <c r="E323" s="285">
        <v>111573908</v>
      </c>
      <c r="F323" s="285">
        <v>82872004</v>
      </c>
      <c r="G323" s="285">
        <v>22343775</v>
      </c>
      <c r="H323" s="286"/>
      <c r="I323" s="286"/>
    </row>
    <row r="324" spans="1:9" x14ac:dyDescent="0.25">
      <c r="A324" s="284" t="s">
        <v>499</v>
      </c>
      <c r="B324" s="1">
        <f t="shared" si="4"/>
        <v>13</v>
      </c>
      <c r="C324" s="284" t="s">
        <v>491</v>
      </c>
      <c r="D324" s="285">
        <v>0</v>
      </c>
      <c r="E324" s="285">
        <v>110768000</v>
      </c>
      <c r="F324" s="285">
        <v>110768000</v>
      </c>
      <c r="G324" s="285">
        <v>0</v>
      </c>
      <c r="H324" s="286"/>
      <c r="I324" s="286"/>
    </row>
    <row r="325" spans="1:9" x14ac:dyDescent="0.25">
      <c r="A325" s="284" t="s">
        <v>500</v>
      </c>
      <c r="B325" s="1">
        <f t="shared" si="4"/>
        <v>9</v>
      </c>
      <c r="C325" s="284" t="s">
        <v>501</v>
      </c>
      <c r="D325" s="285">
        <v>733858</v>
      </c>
      <c r="E325" s="285">
        <v>43957400</v>
      </c>
      <c r="F325" s="285">
        <v>47521290</v>
      </c>
      <c r="G325" s="285">
        <v>4297748</v>
      </c>
      <c r="H325" s="286"/>
      <c r="I325" s="286"/>
    </row>
    <row r="326" spans="1:9" x14ac:dyDescent="0.25">
      <c r="A326" s="284" t="s">
        <v>502</v>
      </c>
      <c r="B326" s="1">
        <f t="shared" si="4"/>
        <v>13</v>
      </c>
      <c r="C326" s="284" t="s">
        <v>489</v>
      </c>
      <c r="D326" s="285">
        <v>733858</v>
      </c>
      <c r="E326" s="285">
        <v>21978400</v>
      </c>
      <c r="F326" s="285">
        <v>25542290</v>
      </c>
      <c r="G326" s="285">
        <v>4297748</v>
      </c>
      <c r="H326" s="286"/>
      <c r="I326" s="286"/>
    </row>
    <row r="327" spans="1:9" x14ac:dyDescent="0.25">
      <c r="A327" s="284" t="s">
        <v>503</v>
      </c>
      <c r="B327" s="1">
        <f t="shared" si="4"/>
        <v>13</v>
      </c>
      <c r="C327" s="284" t="s">
        <v>491</v>
      </c>
      <c r="D327" s="285">
        <v>0</v>
      </c>
      <c r="E327" s="285">
        <v>21979000</v>
      </c>
      <c r="F327" s="285">
        <v>21979000</v>
      </c>
      <c r="G327" s="285">
        <v>0</v>
      </c>
      <c r="H327" s="286"/>
      <c r="I327" s="286"/>
    </row>
    <row r="328" spans="1:9" x14ac:dyDescent="0.25">
      <c r="A328" s="284" t="s">
        <v>504</v>
      </c>
      <c r="B328" s="1">
        <f t="shared" si="4"/>
        <v>9</v>
      </c>
      <c r="C328" s="284" t="s">
        <v>505</v>
      </c>
      <c r="D328" s="285">
        <v>2962968</v>
      </c>
      <c r="E328" s="285">
        <v>5924968</v>
      </c>
      <c r="F328" s="285">
        <v>2962000</v>
      </c>
      <c r="G328" s="285">
        <v>0</v>
      </c>
      <c r="H328" s="286"/>
      <c r="I328" s="286"/>
    </row>
    <row r="329" spans="1:9" x14ac:dyDescent="0.25">
      <c r="A329" s="284" t="s">
        <v>506</v>
      </c>
      <c r="B329" s="1">
        <f t="shared" si="4"/>
        <v>13</v>
      </c>
      <c r="C329" s="284" t="s">
        <v>489</v>
      </c>
      <c r="D329" s="285">
        <v>2962968</v>
      </c>
      <c r="E329" s="285">
        <v>2962968</v>
      </c>
      <c r="F329" s="285">
        <v>0</v>
      </c>
      <c r="G329" s="285">
        <v>0</v>
      </c>
      <c r="H329" s="286"/>
      <c r="I329" s="286"/>
    </row>
    <row r="330" spans="1:9" x14ac:dyDescent="0.25">
      <c r="A330" s="284" t="s">
        <v>507</v>
      </c>
      <c r="B330" s="1">
        <f t="shared" ref="B330:B393" si="5">LEN(A330)</f>
        <v>13</v>
      </c>
      <c r="C330" s="284" t="s">
        <v>491</v>
      </c>
      <c r="D330" s="285">
        <v>0</v>
      </c>
      <c r="E330" s="285">
        <v>2962000</v>
      </c>
      <c r="F330" s="285">
        <v>2962000</v>
      </c>
      <c r="G330" s="285">
        <v>0</v>
      </c>
      <c r="H330" s="286"/>
      <c r="I330" s="286"/>
    </row>
    <row r="331" spans="1:9" x14ac:dyDescent="0.25">
      <c r="A331" s="284" t="s">
        <v>508</v>
      </c>
      <c r="B331" s="1">
        <f t="shared" si="5"/>
        <v>9</v>
      </c>
      <c r="C331" s="284" t="s">
        <v>509</v>
      </c>
      <c r="D331" s="285">
        <v>28659717</v>
      </c>
      <c r="E331" s="285">
        <v>74999591</v>
      </c>
      <c r="F331" s="285">
        <v>46339874</v>
      </c>
      <c r="G331" s="285">
        <v>0</v>
      </c>
      <c r="H331" s="286"/>
      <c r="I331" s="286"/>
    </row>
    <row r="332" spans="1:9" x14ac:dyDescent="0.25">
      <c r="A332" s="284" t="s">
        <v>510</v>
      </c>
      <c r="B332" s="1">
        <f t="shared" si="5"/>
        <v>13</v>
      </c>
      <c r="C332" s="284" t="s">
        <v>489</v>
      </c>
      <c r="D332" s="285">
        <v>28659717</v>
      </c>
      <c r="E332" s="285">
        <v>37499591</v>
      </c>
      <c r="F332" s="285">
        <v>8839874</v>
      </c>
      <c r="G332" s="285">
        <v>0</v>
      </c>
      <c r="H332" s="286"/>
      <c r="I332" s="286"/>
    </row>
    <row r="333" spans="1:9" x14ac:dyDescent="0.25">
      <c r="A333" s="284" t="s">
        <v>511</v>
      </c>
      <c r="B333" s="1">
        <f t="shared" si="5"/>
        <v>13</v>
      </c>
      <c r="C333" s="284" t="s">
        <v>491</v>
      </c>
      <c r="D333" s="285">
        <v>0</v>
      </c>
      <c r="E333" s="285">
        <v>37500000</v>
      </c>
      <c r="F333" s="285">
        <v>37500000</v>
      </c>
      <c r="G333" s="285">
        <v>0</v>
      </c>
      <c r="H333" s="286"/>
      <c r="I333" s="286"/>
    </row>
    <row r="334" spans="1:9" x14ac:dyDescent="0.25">
      <c r="A334" s="284" t="s">
        <v>512</v>
      </c>
      <c r="B334" s="1">
        <f t="shared" si="5"/>
        <v>9</v>
      </c>
      <c r="C334" s="284" t="s">
        <v>513</v>
      </c>
      <c r="D334" s="285">
        <v>0</v>
      </c>
      <c r="E334" s="285">
        <v>0</v>
      </c>
      <c r="F334" s="285">
        <v>0</v>
      </c>
      <c r="G334" s="285">
        <v>0</v>
      </c>
      <c r="H334" s="286"/>
      <c r="I334" s="286"/>
    </row>
    <row r="335" spans="1:9" x14ac:dyDescent="0.25">
      <c r="A335" s="284" t="s">
        <v>514</v>
      </c>
      <c r="B335" s="1">
        <f t="shared" si="5"/>
        <v>13</v>
      </c>
      <c r="C335" s="284" t="s">
        <v>489</v>
      </c>
      <c r="D335" s="285">
        <v>0</v>
      </c>
      <c r="E335" s="285">
        <v>0</v>
      </c>
      <c r="F335" s="285">
        <v>0</v>
      </c>
      <c r="G335" s="285">
        <v>0</v>
      </c>
      <c r="H335" s="286"/>
      <c r="I335" s="286"/>
    </row>
    <row r="336" spans="1:9" x14ac:dyDescent="0.25">
      <c r="A336" s="284" t="s">
        <v>515</v>
      </c>
      <c r="B336" s="1">
        <f t="shared" si="5"/>
        <v>13</v>
      </c>
      <c r="C336" s="284" t="s">
        <v>491</v>
      </c>
      <c r="D336" s="285">
        <v>0</v>
      </c>
      <c r="E336" s="285">
        <v>0</v>
      </c>
      <c r="F336" s="285">
        <v>0</v>
      </c>
      <c r="G336" s="285">
        <v>0</v>
      </c>
      <c r="H336" s="286"/>
      <c r="I336" s="286"/>
    </row>
    <row r="337" spans="1:9" ht="30" x14ac:dyDescent="0.25">
      <c r="A337" s="284" t="s">
        <v>516</v>
      </c>
      <c r="B337" s="1">
        <f t="shared" si="5"/>
        <v>9</v>
      </c>
      <c r="C337" s="284" t="s">
        <v>517</v>
      </c>
      <c r="D337" s="285">
        <v>0</v>
      </c>
      <c r="E337" s="285">
        <v>0</v>
      </c>
      <c r="F337" s="285">
        <v>0</v>
      </c>
      <c r="G337" s="285">
        <v>0</v>
      </c>
      <c r="H337" s="286"/>
      <c r="I337" s="286"/>
    </row>
    <row r="338" spans="1:9" x14ac:dyDescent="0.25">
      <c r="A338" s="284" t="s">
        <v>518</v>
      </c>
      <c r="B338" s="1">
        <f t="shared" si="5"/>
        <v>13</v>
      </c>
      <c r="C338" s="284" t="s">
        <v>491</v>
      </c>
      <c r="D338" s="285">
        <v>0</v>
      </c>
      <c r="E338" s="285">
        <v>0</v>
      </c>
      <c r="F338" s="285">
        <v>0</v>
      </c>
      <c r="G338" s="285">
        <v>0</v>
      </c>
      <c r="H338" s="286"/>
      <c r="I338" s="286"/>
    </row>
    <row r="339" spans="1:9" x14ac:dyDescent="0.25">
      <c r="A339" s="284" t="s">
        <v>519</v>
      </c>
      <c r="B339" s="1">
        <f t="shared" si="5"/>
        <v>9</v>
      </c>
      <c r="C339" s="284" t="s">
        <v>520</v>
      </c>
      <c r="D339" s="285">
        <v>0</v>
      </c>
      <c r="E339" s="285">
        <v>0</v>
      </c>
      <c r="F339" s="285">
        <v>0</v>
      </c>
      <c r="G339" s="285">
        <v>0</v>
      </c>
      <c r="H339" s="286"/>
      <c r="I339" s="286"/>
    </row>
    <row r="340" spans="1:9" x14ac:dyDescent="0.25">
      <c r="A340" s="284" t="s">
        <v>521</v>
      </c>
      <c r="B340" s="1">
        <f t="shared" si="5"/>
        <v>13</v>
      </c>
      <c r="C340" s="284" t="s">
        <v>489</v>
      </c>
      <c r="D340" s="285">
        <v>0</v>
      </c>
      <c r="E340" s="285">
        <v>0</v>
      </c>
      <c r="F340" s="285">
        <v>0</v>
      </c>
      <c r="G340" s="285">
        <v>0</v>
      </c>
      <c r="H340" s="286"/>
      <c r="I340" s="286"/>
    </row>
    <row r="341" spans="1:9" x14ac:dyDescent="0.25">
      <c r="A341" s="284" t="s">
        <v>522</v>
      </c>
      <c r="B341" s="1">
        <f t="shared" si="5"/>
        <v>9</v>
      </c>
      <c r="C341" s="284" t="s">
        <v>523</v>
      </c>
      <c r="D341" s="285">
        <v>4138517177</v>
      </c>
      <c r="E341" s="285">
        <v>13221330910</v>
      </c>
      <c r="F341" s="285">
        <v>10388586611</v>
      </c>
      <c r="G341" s="285">
        <v>1305772878</v>
      </c>
      <c r="H341" s="286"/>
      <c r="I341" s="286"/>
    </row>
    <row r="342" spans="1:9" x14ac:dyDescent="0.25">
      <c r="A342" s="284" t="s">
        <v>524</v>
      </c>
      <c r="B342" s="1">
        <f t="shared" si="5"/>
        <v>13</v>
      </c>
      <c r="C342" s="284" t="s">
        <v>489</v>
      </c>
      <c r="D342" s="285">
        <v>4138517177</v>
      </c>
      <c r="E342" s="285">
        <v>6620325940</v>
      </c>
      <c r="F342" s="285">
        <v>3787581641</v>
      </c>
      <c r="G342" s="285">
        <v>1305772878</v>
      </c>
      <c r="H342" s="286"/>
      <c r="I342" s="286"/>
    </row>
    <row r="343" spans="1:9" x14ac:dyDescent="0.25">
      <c r="A343" s="284" t="s">
        <v>525</v>
      </c>
      <c r="B343" s="1">
        <f t="shared" si="5"/>
        <v>13</v>
      </c>
      <c r="C343" s="284" t="s">
        <v>491</v>
      </c>
      <c r="D343" s="285">
        <v>0</v>
      </c>
      <c r="E343" s="285">
        <v>6601004970</v>
      </c>
      <c r="F343" s="285">
        <v>6601004970</v>
      </c>
      <c r="G343" s="285">
        <v>0</v>
      </c>
      <c r="H343" s="286"/>
      <c r="I343" s="286"/>
    </row>
    <row r="344" spans="1:9" x14ac:dyDescent="0.25">
      <c r="A344" s="284" t="s">
        <v>526</v>
      </c>
      <c r="B344" s="1">
        <f t="shared" si="5"/>
        <v>9</v>
      </c>
      <c r="C344" s="284" t="s">
        <v>527</v>
      </c>
      <c r="D344" s="285">
        <v>110665366</v>
      </c>
      <c r="E344" s="285">
        <v>408207405</v>
      </c>
      <c r="F344" s="285">
        <v>334946144</v>
      </c>
      <c r="G344" s="285">
        <v>37404105</v>
      </c>
      <c r="H344" s="286"/>
      <c r="I344" s="286"/>
    </row>
    <row r="345" spans="1:9" ht="30" x14ac:dyDescent="0.25">
      <c r="A345" s="284" t="s">
        <v>528</v>
      </c>
      <c r="B345" s="1">
        <f t="shared" si="5"/>
        <v>13</v>
      </c>
      <c r="C345" s="284" t="s">
        <v>529</v>
      </c>
      <c r="D345" s="285">
        <v>110665366</v>
      </c>
      <c r="E345" s="285">
        <v>204965405</v>
      </c>
      <c r="F345" s="285">
        <v>131704144</v>
      </c>
      <c r="G345" s="285">
        <v>37404105</v>
      </c>
      <c r="H345" s="286"/>
      <c r="I345" s="286"/>
    </row>
    <row r="346" spans="1:9" ht="30" x14ac:dyDescent="0.25">
      <c r="A346" s="284" t="s">
        <v>530</v>
      </c>
      <c r="B346" s="1">
        <f t="shared" si="5"/>
        <v>13</v>
      </c>
      <c r="C346" s="284" t="s">
        <v>531</v>
      </c>
      <c r="D346" s="285">
        <v>0</v>
      </c>
      <c r="E346" s="285">
        <v>203242000</v>
      </c>
      <c r="F346" s="285">
        <v>203242000</v>
      </c>
      <c r="G346" s="285">
        <v>0</v>
      </c>
      <c r="H346" s="286"/>
      <c r="I346" s="286"/>
    </row>
    <row r="347" spans="1:9" ht="30" x14ac:dyDescent="0.25">
      <c r="A347" s="284" t="s">
        <v>532</v>
      </c>
      <c r="B347" s="1">
        <f t="shared" si="5"/>
        <v>13</v>
      </c>
      <c r="C347" s="284" t="s">
        <v>533</v>
      </c>
      <c r="D347" s="285">
        <v>0</v>
      </c>
      <c r="E347" s="285">
        <v>0</v>
      </c>
      <c r="F347" s="285">
        <v>0</v>
      </c>
      <c r="G347" s="285">
        <v>0</v>
      </c>
      <c r="H347" s="286"/>
      <c r="I347" s="286"/>
    </row>
    <row r="348" spans="1:9" ht="45" x14ac:dyDescent="0.25">
      <c r="A348" s="284" t="s">
        <v>534</v>
      </c>
      <c r="B348" s="1">
        <f t="shared" si="5"/>
        <v>13</v>
      </c>
      <c r="C348" s="284" t="s">
        <v>535</v>
      </c>
      <c r="D348" s="285">
        <v>0</v>
      </c>
      <c r="E348" s="285">
        <v>0</v>
      </c>
      <c r="F348" s="285">
        <v>0</v>
      </c>
      <c r="G348" s="285">
        <v>0</v>
      </c>
      <c r="H348" s="286"/>
      <c r="I348" s="286"/>
    </row>
    <row r="349" spans="1:9" x14ac:dyDescent="0.25">
      <c r="A349" s="284" t="s">
        <v>536</v>
      </c>
      <c r="B349" s="1">
        <f t="shared" si="5"/>
        <v>9</v>
      </c>
      <c r="C349" s="284" t="s">
        <v>537</v>
      </c>
      <c r="D349" s="285">
        <v>41333185</v>
      </c>
      <c r="E349" s="285">
        <v>82666185</v>
      </c>
      <c r="F349" s="285">
        <v>41333000</v>
      </c>
      <c r="G349" s="285">
        <v>0</v>
      </c>
      <c r="H349" s="286"/>
      <c r="I349" s="286"/>
    </row>
    <row r="350" spans="1:9" x14ac:dyDescent="0.25">
      <c r="A350" s="284" t="s">
        <v>538</v>
      </c>
      <c r="B350" s="1">
        <f t="shared" si="5"/>
        <v>13</v>
      </c>
      <c r="C350" s="284" t="s">
        <v>489</v>
      </c>
      <c r="D350" s="285">
        <v>41333185</v>
      </c>
      <c r="E350" s="285">
        <v>41333185</v>
      </c>
      <c r="F350" s="285">
        <v>0</v>
      </c>
      <c r="G350" s="285">
        <v>0</v>
      </c>
      <c r="H350" s="286"/>
      <c r="I350" s="286"/>
    </row>
    <row r="351" spans="1:9" x14ac:dyDescent="0.25">
      <c r="A351" s="284" t="s">
        <v>539</v>
      </c>
      <c r="B351" s="1">
        <f t="shared" si="5"/>
        <v>13</v>
      </c>
      <c r="C351" s="284" t="s">
        <v>491</v>
      </c>
      <c r="D351" s="285">
        <v>0</v>
      </c>
      <c r="E351" s="285">
        <v>41333000</v>
      </c>
      <c r="F351" s="285">
        <v>41333000</v>
      </c>
      <c r="G351" s="285">
        <v>0</v>
      </c>
      <c r="H351" s="286"/>
      <c r="I351" s="286"/>
    </row>
    <row r="352" spans="1:9" ht="30" x14ac:dyDescent="0.25">
      <c r="A352" s="284" t="s">
        <v>540</v>
      </c>
      <c r="B352" s="1">
        <f t="shared" si="5"/>
        <v>9</v>
      </c>
      <c r="C352" s="284" t="s">
        <v>541</v>
      </c>
      <c r="D352" s="285">
        <v>108365163</v>
      </c>
      <c r="E352" s="285">
        <v>360531887</v>
      </c>
      <c r="F352" s="285">
        <v>294156224</v>
      </c>
      <c r="G352" s="285">
        <v>41989500</v>
      </c>
      <c r="H352" s="286"/>
      <c r="I352" s="286"/>
    </row>
    <row r="353" spans="1:9" x14ac:dyDescent="0.25">
      <c r="A353" s="284" t="s">
        <v>542</v>
      </c>
      <c r="B353" s="1">
        <f t="shared" si="5"/>
        <v>13</v>
      </c>
      <c r="C353" s="284" t="s">
        <v>489</v>
      </c>
      <c r="D353" s="285">
        <v>108365163</v>
      </c>
      <c r="E353" s="285">
        <v>182839265</v>
      </c>
      <c r="F353" s="285">
        <v>116463602</v>
      </c>
      <c r="G353" s="285">
        <v>41989500</v>
      </c>
      <c r="H353" s="286"/>
      <c r="I353" s="286"/>
    </row>
    <row r="354" spans="1:9" x14ac:dyDescent="0.25">
      <c r="A354" s="284" t="s">
        <v>543</v>
      </c>
      <c r="B354" s="1">
        <f t="shared" si="5"/>
        <v>13</v>
      </c>
      <c r="C354" s="284" t="s">
        <v>491</v>
      </c>
      <c r="D354" s="285">
        <v>0</v>
      </c>
      <c r="E354" s="285">
        <v>177692622</v>
      </c>
      <c r="F354" s="285">
        <v>177692622</v>
      </c>
      <c r="G354" s="285">
        <v>0</v>
      </c>
      <c r="H354" s="286"/>
      <c r="I354" s="286"/>
    </row>
    <row r="355" spans="1:9" ht="30" x14ac:dyDescent="0.25">
      <c r="A355" s="284" t="s">
        <v>544</v>
      </c>
      <c r="B355" s="1">
        <f t="shared" si="5"/>
        <v>9</v>
      </c>
      <c r="C355" s="284" t="s">
        <v>545</v>
      </c>
      <c r="D355" s="285">
        <v>0</v>
      </c>
      <c r="E355" s="285">
        <v>0</v>
      </c>
      <c r="F355" s="285">
        <v>0</v>
      </c>
      <c r="G355" s="285">
        <v>0</v>
      </c>
      <c r="H355" s="286"/>
      <c r="I355" s="286"/>
    </row>
    <row r="356" spans="1:9" x14ac:dyDescent="0.25">
      <c r="A356" s="284" t="s">
        <v>546</v>
      </c>
      <c r="B356" s="1">
        <f t="shared" si="5"/>
        <v>13</v>
      </c>
      <c r="C356" s="284" t="s">
        <v>489</v>
      </c>
      <c r="D356" s="285">
        <v>0</v>
      </c>
      <c r="E356" s="285">
        <v>0</v>
      </c>
      <c r="F356" s="285">
        <v>0</v>
      </c>
      <c r="G356" s="285">
        <v>0</v>
      </c>
      <c r="H356" s="286"/>
      <c r="I356" s="286"/>
    </row>
    <row r="357" spans="1:9" x14ac:dyDescent="0.25">
      <c r="A357" s="284" t="s">
        <v>547</v>
      </c>
      <c r="B357" s="1">
        <f t="shared" si="5"/>
        <v>9</v>
      </c>
      <c r="C357" s="284" t="s">
        <v>548</v>
      </c>
      <c r="D357" s="285">
        <v>0</v>
      </c>
      <c r="E357" s="285">
        <v>0</v>
      </c>
      <c r="F357" s="285">
        <v>0</v>
      </c>
      <c r="G357" s="285">
        <v>0</v>
      </c>
      <c r="H357" s="286"/>
      <c r="I357" s="286"/>
    </row>
    <row r="358" spans="1:9" x14ac:dyDescent="0.25">
      <c r="A358" s="284" t="s">
        <v>549</v>
      </c>
      <c r="B358" s="1">
        <f t="shared" si="5"/>
        <v>13</v>
      </c>
      <c r="C358" s="284" t="s">
        <v>489</v>
      </c>
      <c r="D358" s="285">
        <v>0</v>
      </c>
      <c r="E358" s="285">
        <v>0</v>
      </c>
      <c r="F358" s="285">
        <v>0</v>
      </c>
      <c r="G358" s="285">
        <v>0</v>
      </c>
      <c r="H358" s="286"/>
      <c r="I358" s="286"/>
    </row>
    <row r="359" spans="1:9" x14ac:dyDescent="0.25">
      <c r="A359" s="284" t="s">
        <v>550</v>
      </c>
      <c r="B359" s="1">
        <f t="shared" si="5"/>
        <v>13</v>
      </c>
      <c r="C359" s="284" t="s">
        <v>491</v>
      </c>
      <c r="D359" s="285">
        <v>0</v>
      </c>
      <c r="E359" s="285">
        <v>0</v>
      </c>
      <c r="F359" s="285">
        <v>0</v>
      </c>
      <c r="G359" s="285">
        <v>0</v>
      </c>
      <c r="H359" s="286"/>
      <c r="I359" s="286"/>
    </row>
    <row r="360" spans="1:9" x14ac:dyDescent="0.25">
      <c r="A360" s="284" t="s">
        <v>551</v>
      </c>
      <c r="B360" s="1">
        <f t="shared" si="5"/>
        <v>9</v>
      </c>
      <c r="C360" s="284" t="s">
        <v>552</v>
      </c>
      <c r="D360" s="285">
        <v>2441797</v>
      </c>
      <c r="E360" s="285">
        <v>4882797</v>
      </c>
      <c r="F360" s="285">
        <v>2441000</v>
      </c>
      <c r="G360" s="285">
        <v>0</v>
      </c>
      <c r="H360" s="286"/>
      <c r="I360" s="286"/>
    </row>
    <row r="361" spans="1:9" x14ac:dyDescent="0.25">
      <c r="A361" s="284" t="s">
        <v>553</v>
      </c>
      <c r="B361" s="1">
        <f t="shared" si="5"/>
        <v>13</v>
      </c>
      <c r="C361" s="284" t="s">
        <v>489</v>
      </c>
      <c r="D361" s="285">
        <v>2441797</v>
      </c>
      <c r="E361" s="285">
        <v>2441797</v>
      </c>
      <c r="F361" s="285">
        <v>0</v>
      </c>
      <c r="G361" s="285">
        <v>0</v>
      </c>
      <c r="H361" s="286"/>
      <c r="I361" s="286"/>
    </row>
    <row r="362" spans="1:9" x14ac:dyDescent="0.25">
      <c r="A362" s="284" t="s">
        <v>554</v>
      </c>
      <c r="B362" s="1">
        <f t="shared" si="5"/>
        <v>13</v>
      </c>
      <c r="C362" s="284" t="s">
        <v>491</v>
      </c>
      <c r="D362" s="285">
        <v>0</v>
      </c>
      <c r="E362" s="285">
        <v>2441000</v>
      </c>
      <c r="F362" s="285">
        <v>2441000</v>
      </c>
      <c r="G362" s="285">
        <v>0</v>
      </c>
      <c r="H362" s="286"/>
      <c r="I362" s="286"/>
    </row>
    <row r="363" spans="1:9" x14ac:dyDescent="0.25">
      <c r="A363" s="284" t="s">
        <v>555</v>
      </c>
      <c r="B363" s="1">
        <f t="shared" si="5"/>
        <v>6</v>
      </c>
      <c r="C363" s="284" t="s">
        <v>556</v>
      </c>
      <c r="D363" s="285">
        <v>0</v>
      </c>
      <c r="E363" s="285">
        <v>0</v>
      </c>
      <c r="F363" s="285">
        <v>0</v>
      </c>
      <c r="G363" s="285">
        <v>0</v>
      </c>
      <c r="H363" s="286"/>
      <c r="I363" s="286"/>
    </row>
    <row r="364" spans="1:9" x14ac:dyDescent="0.25">
      <c r="A364" s="284" t="s">
        <v>557</v>
      </c>
      <c r="B364" s="1">
        <f t="shared" si="5"/>
        <v>9</v>
      </c>
      <c r="C364" s="284" t="s">
        <v>558</v>
      </c>
      <c r="D364" s="285">
        <v>0</v>
      </c>
      <c r="E364" s="285">
        <v>0</v>
      </c>
      <c r="F364" s="285">
        <v>0</v>
      </c>
      <c r="G364" s="285">
        <v>0</v>
      </c>
      <c r="H364" s="286"/>
      <c r="I364" s="286"/>
    </row>
    <row r="365" spans="1:9" x14ac:dyDescent="0.25">
      <c r="A365" s="284" t="s">
        <v>559</v>
      </c>
      <c r="B365" s="1">
        <f t="shared" si="5"/>
        <v>13</v>
      </c>
      <c r="C365" s="284" t="s">
        <v>558</v>
      </c>
      <c r="D365" s="285">
        <v>0</v>
      </c>
      <c r="E365" s="285">
        <v>0</v>
      </c>
      <c r="F365" s="285">
        <v>0</v>
      </c>
      <c r="G365" s="285">
        <v>0</v>
      </c>
      <c r="H365" s="286"/>
      <c r="I365" s="286"/>
    </row>
    <row r="366" spans="1:9" x14ac:dyDescent="0.25">
      <c r="A366" s="284" t="s">
        <v>560</v>
      </c>
      <c r="B366" s="1">
        <f t="shared" si="5"/>
        <v>9</v>
      </c>
      <c r="C366" s="284" t="s">
        <v>561</v>
      </c>
      <c r="D366" s="285">
        <v>0</v>
      </c>
      <c r="E366" s="285">
        <v>0</v>
      </c>
      <c r="F366" s="285">
        <v>0</v>
      </c>
      <c r="G366" s="285">
        <v>0</v>
      </c>
      <c r="H366" s="286"/>
      <c r="I366" s="286"/>
    </row>
    <row r="367" spans="1:9" x14ac:dyDescent="0.25">
      <c r="A367" s="284" t="s">
        <v>562</v>
      </c>
      <c r="B367" s="1">
        <f t="shared" si="5"/>
        <v>13</v>
      </c>
      <c r="C367" s="284" t="s">
        <v>561</v>
      </c>
      <c r="D367" s="285">
        <v>0</v>
      </c>
      <c r="E367" s="285">
        <v>0</v>
      </c>
      <c r="F367" s="285">
        <v>0</v>
      </c>
      <c r="G367" s="285">
        <v>0</v>
      </c>
      <c r="H367" s="286"/>
      <c r="I367" s="286"/>
    </row>
    <row r="368" spans="1:9" x14ac:dyDescent="0.25">
      <c r="A368" s="284" t="s">
        <v>563</v>
      </c>
      <c r="B368" s="1">
        <f t="shared" si="5"/>
        <v>9</v>
      </c>
      <c r="C368" s="284" t="s">
        <v>564</v>
      </c>
      <c r="D368" s="285">
        <v>0</v>
      </c>
      <c r="E368" s="285">
        <v>0</v>
      </c>
      <c r="F368" s="285">
        <v>0</v>
      </c>
      <c r="G368" s="285">
        <v>0</v>
      </c>
      <c r="H368" s="286"/>
      <c r="I368" s="286"/>
    </row>
    <row r="369" spans="1:9" x14ac:dyDescent="0.25">
      <c r="A369" s="284" t="s">
        <v>565</v>
      </c>
      <c r="B369" s="1">
        <f t="shared" si="5"/>
        <v>13</v>
      </c>
      <c r="C369" s="284" t="s">
        <v>564</v>
      </c>
      <c r="D369" s="285">
        <v>0</v>
      </c>
      <c r="E369" s="285">
        <v>0</v>
      </c>
      <c r="F369" s="285">
        <v>0</v>
      </c>
      <c r="G369" s="285">
        <v>0</v>
      </c>
      <c r="H369" s="286"/>
      <c r="I369" s="286"/>
    </row>
    <row r="370" spans="1:9" x14ac:dyDescent="0.25">
      <c r="A370" s="284" t="s">
        <v>566</v>
      </c>
      <c r="B370" s="1">
        <f t="shared" si="5"/>
        <v>6</v>
      </c>
      <c r="C370" s="284" t="s">
        <v>567</v>
      </c>
      <c r="D370" s="285">
        <v>3304371.41</v>
      </c>
      <c r="E370" s="285">
        <v>0</v>
      </c>
      <c r="F370" s="285">
        <v>0</v>
      </c>
      <c r="G370" s="285">
        <v>3304371.41</v>
      </c>
      <c r="H370" s="286"/>
      <c r="I370" s="286"/>
    </row>
    <row r="371" spans="1:9" x14ac:dyDescent="0.25">
      <c r="A371" s="284" t="s">
        <v>568</v>
      </c>
      <c r="B371" s="1">
        <f t="shared" si="5"/>
        <v>9</v>
      </c>
      <c r="C371" s="284" t="s">
        <v>569</v>
      </c>
      <c r="D371" s="285">
        <v>3304371.41</v>
      </c>
      <c r="E371" s="285">
        <v>0</v>
      </c>
      <c r="F371" s="285">
        <v>0</v>
      </c>
      <c r="G371" s="285">
        <v>3304371.41</v>
      </c>
      <c r="H371" s="286"/>
      <c r="I371" s="286"/>
    </row>
    <row r="372" spans="1:9" x14ac:dyDescent="0.25">
      <c r="A372" s="284" t="s">
        <v>570</v>
      </c>
      <c r="B372" s="1">
        <f t="shared" si="5"/>
        <v>13</v>
      </c>
      <c r="C372" s="284" t="s">
        <v>569</v>
      </c>
      <c r="D372" s="285">
        <v>3304371.41</v>
      </c>
      <c r="E372" s="285">
        <v>0</v>
      </c>
      <c r="F372" s="285">
        <v>0</v>
      </c>
      <c r="G372" s="285">
        <v>3304371.41</v>
      </c>
      <c r="H372" s="286"/>
      <c r="I372" s="286"/>
    </row>
    <row r="373" spans="1:9" x14ac:dyDescent="0.25">
      <c r="A373" s="284" t="s">
        <v>571</v>
      </c>
      <c r="B373" s="1">
        <f t="shared" si="5"/>
        <v>9</v>
      </c>
      <c r="C373" s="284" t="s">
        <v>572</v>
      </c>
      <c r="D373" s="285">
        <v>0</v>
      </c>
      <c r="E373" s="285">
        <v>0</v>
      </c>
      <c r="F373" s="285">
        <v>0</v>
      </c>
      <c r="G373" s="285">
        <v>0</v>
      </c>
      <c r="H373" s="286"/>
      <c r="I373" s="286"/>
    </row>
    <row r="374" spans="1:9" x14ac:dyDescent="0.25">
      <c r="A374" s="284" t="s">
        <v>573</v>
      </c>
      <c r="B374" s="1">
        <f t="shared" si="5"/>
        <v>13</v>
      </c>
      <c r="C374" s="284" t="s">
        <v>572</v>
      </c>
      <c r="D374" s="285">
        <v>0</v>
      </c>
      <c r="E374" s="285">
        <v>0</v>
      </c>
      <c r="F374" s="285">
        <v>0</v>
      </c>
      <c r="G374" s="285">
        <v>0</v>
      </c>
      <c r="H374" s="286"/>
      <c r="I374" s="286"/>
    </row>
    <row r="375" spans="1:9" x14ac:dyDescent="0.25">
      <c r="A375" s="284" t="s">
        <v>574</v>
      </c>
      <c r="B375" s="1">
        <f t="shared" si="5"/>
        <v>6</v>
      </c>
      <c r="C375" s="284" t="s">
        <v>575</v>
      </c>
      <c r="D375" s="285">
        <v>208626669.19999999</v>
      </c>
      <c r="E375" s="285">
        <v>250704782.19999999</v>
      </c>
      <c r="F375" s="285">
        <v>42328113</v>
      </c>
      <c r="G375" s="285">
        <v>250000</v>
      </c>
      <c r="H375" s="286"/>
      <c r="I375" s="286"/>
    </row>
    <row r="376" spans="1:9" x14ac:dyDescent="0.25">
      <c r="A376" s="284" t="s">
        <v>576</v>
      </c>
      <c r="B376" s="1">
        <f t="shared" si="5"/>
        <v>9</v>
      </c>
      <c r="C376" s="284" t="s">
        <v>577</v>
      </c>
      <c r="D376" s="285">
        <v>166298556.19999999</v>
      </c>
      <c r="E376" s="285">
        <v>208376669.19999999</v>
      </c>
      <c r="F376" s="285">
        <v>42328113</v>
      </c>
      <c r="G376" s="285">
        <v>250000</v>
      </c>
      <c r="H376" s="286"/>
      <c r="I376" s="286"/>
    </row>
    <row r="377" spans="1:9" x14ac:dyDescent="0.25">
      <c r="A377" s="284" t="s">
        <v>578</v>
      </c>
      <c r="B377" s="1">
        <f t="shared" si="5"/>
        <v>13</v>
      </c>
      <c r="C377" s="284" t="s">
        <v>577</v>
      </c>
      <c r="D377" s="285">
        <v>166298556.19999999</v>
      </c>
      <c r="E377" s="285">
        <v>208376669.19999999</v>
      </c>
      <c r="F377" s="285">
        <v>42328113</v>
      </c>
      <c r="G377" s="285">
        <v>250000</v>
      </c>
      <c r="H377" s="286"/>
      <c r="I377" s="286"/>
    </row>
    <row r="378" spans="1:9" x14ac:dyDescent="0.25">
      <c r="A378" s="284" t="s">
        <v>579</v>
      </c>
      <c r="B378" s="1">
        <f t="shared" si="5"/>
        <v>9</v>
      </c>
      <c r="C378" s="284" t="s">
        <v>580</v>
      </c>
      <c r="D378" s="285">
        <v>42328113</v>
      </c>
      <c r="E378" s="285">
        <v>42328113</v>
      </c>
      <c r="F378" s="285">
        <v>0</v>
      </c>
      <c r="G378" s="285">
        <v>0</v>
      </c>
      <c r="H378" s="286"/>
      <c r="I378" s="286"/>
    </row>
    <row r="379" spans="1:9" x14ac:dyDescent="0.25">
      <c r="A379" s="284" t="s">
        <v>581</v>
      </c>
      <c r="B379" s="1">
        <f t="shared" si="5"/>
        <v>13</v>
      </c>
      <c r="C379" s="284" t="s">
        <v>580</v>
      </c>
      <c r="D379" s="285">
        <v>42328113</v>
      </c>
      <c r="E379" s="285">
        <v>42328113</v>
      </c>
      <c r="F379" s="285">
        <v>0</v>
      </c>
      <c r="G379" s="285">
        <v>0</v>
      </c>
      <c r="H379" s="286"/>
      <c r="I379" s="286"/>
    </row>
    <row r="380" spans="1:9" x14ac:dyDescent="0.25">
      <c r="A380" s="284" t="s">
        <v>582</v>
      </c>
      <c r="B380" s="1">
        <f t="shared" si="5"/>
        <v>6</v>
      </c>
      <c r="C380" s="284" t="s">
        <v>583</v>
      </c>
      <c r="D380" s="285">
        <v>11645767480.83</v>
      </c>
      <c r="E380" s="285">
        <v>25819815620.799999</v>
      </c>
      <c r="F380" s="285">
        <v>16443940725.969999</v>
      </c>
      <c r="G380" s="285">
        <v>2269892586</v>
      </c>
      <c r="H380" s="286"/>
      <c r="I380" s="286"/>
    </row>
    <row r="381" spans="1:9" x14ac:dyDescent="0.25">
      <c r="A381" s="284" t="s">
        <v>584</v>
      </c>
      <c r="B381" s="1">
        <f t="shared" si="5"/>
        <v>9</v>
      </c>
      <c r="C381" s="284" t="s">
        <v>585</v>
      </c>
      <c r="D381" s="285">
        <v>0</v>
      </c>
      <c r="E381" s="285">
        <v>0</v>
      </c>
      <c r="F381" s="285">
        <v>0</v>
      </c>
      <c r="G381" s="285">
        <v>0</v>
      </c>
      <c r="H381" s="286"/>
      <c r="I381" s="286"/>
    </row>
    <row r="382" spans="1:9" x14ac:dyDescent="0.25">
      <c r="A382" s="284" t="s">
        <v>586</v>
      </c>
      <c r="B382" s="1">
        <f t="shared" si="5"/>
        <v>13</v>
      </c>
      <c r="C382" s="284" t="s">
        <v>585</v>
      </c>
      <c r="D382" s="285">
        <v>0</v>
      </c>
      <c r="E382" s="285">
        <v>0</v>
      </c>
      <c r="F382" s="285">
        <v>0</v>
      </c>
      <c r="G382" s="285">
        <v>0</v>
      </c>
      <c r="H382" s="286"/>
      <c r="I382" s="286"/>
    </row>
    <row r="383" spans="1:9" x14ac:dyDescent="0.25">
      <c r="A383" s="284" t="s">
        <v>587</v>
      </c>
      <c r="B383" s="1">
        <f t="shared" si="5"/>
        <v>9</v>
      </c>
      <c r="C383" s="284" t="s">
        <v>588</v>
      </c>
      <c r="D383" s="285">
        <v>0</v>
      </c>
      <c r="E383" s="285">
        <v>500813000</v>
      </c>
      <c r="F383" s="285">
        <v>500813000</v>
      </c>
      <c r="G383" s="285">
        <v>0</v>
      </c>
      <c r="H383" s="286"/>
      <c r="I383" s="286"/>
    </row>
    <row r="384" spans="1:9" ht="30" x14ac:dyDescent="0.25">
      <c r="A384" s="284" t="s">
        <v>589</v>
      </c>
      <c r="B384" s="1">
        <f t="shared" si="5"/>
        <v>13</v>
      </c>
      <c r="C384" s="284" t="s">
        <v>590</v>
      </c>
      <c r="D384" s="285">
        <v>0</v>
      </c>
      <c r="E384" s="285">
        <v>500813000</v>
      </c>
      <c r="F384" s="285">
        <v>500813000</v>
      </c>
      <c r="G384" s="285">
        <v>0</v>
      </c>
      <c r="H384" s="286"/>
      <c r="I384" s="286"/>
    </row>
    <row r="385" spans="1:9" x14ac:dyDescent="0.25">
      <c r="A385" s="284" t="s">
        <v>591</v>
      </c>
      <c r="B385" s="1">
        <f t="shared" si="5"/>
        <v>9</v>
      </c>
      <c r="C385" s="284" t="s">
        <v>592</v>
      </c>
      <c r="D385" s="285">
        <v>0</v>
      </c>
      <c r="E385" s="285">
        <v>49794112</v>
      </c>
      <c r="F385" s="285">
        <v>49794112</v>
      </c>
      <c r="G385" s="285">
        <v>0</v>
      </c>
      <c r="H385" s="286"/>
      <c r="I385" s="286"/>
    </row>
    <row r="386" spans="1:9" x14ac:dyDescent="0.25">
      <c r="A386" s="284" t="s">
        <v>593</v>
      </c>
      <c r="B386" s="1">
        <f t="shared" si="5"/>
        <v>13</v>
      </c>
      <c r="C386" s="284" t="s">
        <v>592</v>
      </c>
      <c r="D386" s="285">
        <v>0</v>
      </c>
      <c r="E386" s="285">
        <v>49794112</v>
      </c>
      <c r="F386" s="285">
        <v>49794112</v>
      </c>
      <c r="G386" s="285">
        <v>0</v>
      </c>
      <c r="H386" s="286"/>
      <c r="I386" s="286"/>
    </row>
    <row r="387" spans="1:9" x14ac:dyDescent="0.25">
      <c r="A387" s="284" t="s">
        <v>594</v>
      </c>
      <c r="B387" s="1">
        <f t="shared" si="5"/>
        <v>9</v>
      </c>
      <c r="C387" s="284" t="s">
        <v>595</v>
      </c>
      <c r="D387" s="285">
        <v>0</v>
      </c>
      <c r="E387" s="285">
        <v>0</v>
      </c>
      <c r="F387" s="285">
        <v>0</v>
      </c>
      <c r="G387" s="285">
        <v>0</v>
      </c>
      <c r="H387" s="286"/>
      <c r="I387" s="286"/>
    </row>
    <row r="388" spans="1:9" x14ac:dyDescent="0.25">
      <c r="A388" s="284" t="s">
        <v>596</v>
      </c>
      <c r="B388" s="1">
        <f t="shared" si="5"/>
        <v>13</v>
      </c>
      <c r="C388" s="284" t="s">
        <v>595</v>
      </c>
      <c r="D388" s="285">
        <v>0</v>
      </c>
      <c r="E388" s="285">
        <v>0</v>
      </c>
      <c r="F388" s="285">
        <v>0</v>
      </c>
      <c r="G388" s="285">
        <v>0</v>
      </c>
      <c r="H388" s="286"/>
      <c r="I388" s="286"/>
    </row>
    <row r="389" spans="1:9" x14ac:dyDescent="0.25">
      <c r="A389" s="284" t="s">
        <v>597</v>
      </c>
      <c r="B389" s="1">
        <f t="shared" si="5"/>
        <v>9</v>
      </c>
      <c r="C389" s="284" t="s">
        <v>598</v>
      </c>
      <c r="D389" s="285">
        <v>56238856</v>
      </c>
      <c r="E389" s="285">
        <v>0</v>
      </c>
      <c r="F389" s="285">
        <v>0</v>
      </c>
      <c r="G389" s="285">
        <v>56238856</v>
      </c>
      <c r="H389" s="286"/>
      <c r="I389" s="286"/>
    </row>
    <row r="390" spans="1:9" x14ac:dyDescent="0.25">
      <c r="A390" s="284" t="s">
        <v>599</v>
      </c>
      <c r="B390" s="1">
        <f t="shared" si="5"/>
        <v>13</v>
      </c>
      <c r="C390" s="284" t="s">
        <v>598</v>
      </c>
      <c r="D390" s="285">
        <v>56238856</v>
      </c>
      <c r="E390" s="285">
        <v>0</v>
      </c>
      <c r="F390" s="285">
        <v>0</v>
      </c>
      <c r="G390" s="285">
        <v>56238856</v>
      </c>
      <c r="H390" s="286"/>
      <c r="I390" s="286"/>
    </row>
    <row r="391" spans="1:9" ht="30" x14ac:dyDescent="0.25">
      <c r="A391" s="284" t="s">
        <v>600</v>
      </c>
      <c r="B391" s="1">
        <f t="shared" si="5"/>
        <v>9</v>
      </c>
      <c r="C391" s="284" t="s">
        <v>601</v>
      </c>
      <c r="D391" s="285">
        <v>0</v>
      </c>
      <c r="E391" s="285">
        <v>662512900</v>
      </c>
      <c r="F391" s="285">
        <v>873446200</v>
      </c>
      <c r="G391" s="285">
        <v>210933300</v>
      </c>
      <c r="H391" s="286"/>
      <c r="I391" s="286"/>
    </row>
    <row r="392" spans="1:9" ht="30" x14ac:dyDescent="0.25">
      <c r="A392" s="284" t="s">
        <v>602</v>
      </c>
      <c r="B392" s="1">
        <f t="shared" si="5"/>
        <v>13</v>
      </c>
      <c r="C392" s="284" t="s">
        <v>603</v>
      </c>
      <c r="D392" s="285">
        <v>0</v>
      </c>
      <c r="E392" s="285">
        <v>441634700</v>
      </c>
      <c r="F392" s="285">
        <v>582247800</v>
      </c>
      <c r="G392" s="285">
        <v>140613100</v>
      </c>
      <c r="H392" s="286"/>
      <c r="I392" s="286"/>
    </row>
    <row r="393" spans="1:9" x14ac:dyDescent="0.25">
      <c r="A393" s="284" t="s">
        <v>604</v>
      </c>
      <c r="B393" s="1">
        <f t="shared" si="5"/>
        <v>13</v>
      </c>
      <c r="C393" s="284" t="s">
        <v>605</v>
      </c>
      <c r="D393" s="285">
        <v>0</v>
      </c>
      <c r="E393" s="285">
        <v>220878200</v>
      </c>
      <c r="F393" s="285">
        <v>291198400</v>
      </c>
      <c r="G393" s="285">
        <v>70320200</v>
      </c>
      <c r="H393" s="286"/>
      <c r="I393" s="286"/>
    </row>
    <row r="394" spans="1:9" x14ac:dyDescent="0.25">
      <c r="A394" s="284" t="s">
        <v>606</v>
      </c>
      <c r="B394" s="1">
        <f t="shared" ref="B394:B457" si="6">LEN(A394)</f>
        <v>9</v>
      </c>
      <c r="C394" s="284" t="s">
        <v>607</v>
      </c>
      <c r="D394" s="285">
        <v>0</v>
      </c>
      <c r="E394" s="285">
        <v>5</v>
      </c>
      <c r="F394" s="285">
        <v>5</v>
      </c>
      <c r="G394" s="285">
        <v>0</v>
      </c>
      <c r="H394" s="286"/>
      <c r="I394" s="286"/>
    </row>
    <row r="395" spans="1:9" x14ac:dyDescent="0.25">
      <c r="A395" s="284" t="s">
        <v>608</v>
      </c>
      <c r="B395" s="1">
        <f t="shared" si="6"/>
        <v>13</v>
      </c>
      <c r="C395" s="284" t="s">
        <v>607</v>
      </c>
      <c r="D395" s="285">
        <v>0</v>
      </c>
      <c r="E395" s="285">
        <v>5</v>
      </c>
      <c r="F395" s="285">
        <v>5</v>
      </c>
      <c r="G395" s="285">
        <v>0</v>
      </c>
      <c r="H395" s="286"/>
      <c r="I395" s="286"/>
    </row>
    <row r="396" spans="1:9" x14ac:dyDescent="0.25">
      <c r="A396" s="284" t="s">
        <v>609</v>
      </c>
      <c r="B396" s="1">
        <f t="shared" si="6"/>
        <v>9</v>
      </c>
      <c r="C396" s="284" t="s">
        <v>610</v>
      </c>
      <c r="D396" s="285">
        <v>0</v>
      </c>
      <c r="E396" s="285">
        <v>1545554400</v>
      </c>
      <c r="F396" s="285">
        <v>2037670700</v>
      </c>
      <c r="G396" s="285">
        <v>492116300</v>
      </c>
      <c r="H396" s="286"/>
      <c r="I396" s="286"/>
    </row>
    <row r="397" spans="1:9" x14ac:dyDescent="0.25">
      <c r="A397" s="284" t="s">
        <v>611</v>
      </c>
      <c r="B397" s="1">
        <f t="shared" si="6"/>
        <v>13</v>
      </c>
      <c r="C397" s="284" t="s">
        <v>612</v>
      </c>
      <c r="D397" s="285">
        <v>0</v>
      </c>
      <c r="E397" s="285">
        <v>1324676200</v>
      </c>
      <c r="F397" s="285">
        <v>1746472300</v>
      </c>
      <c r="G397" s="285">
        <v>421796100</v>
      </c>
      <c r="H397" s="286"/>
      <c r="I397" s="286"/>
    </row>
    <row r="398" spans="1:9" x14ac:dyDescent="0.25">
      <c r="A398" s="284" t="s">
        <v>613</v>
      </c>
      <c r="B398" s="1">
        <f t="shared" si="6"/>
        <v>13</v>
      </c>
      <c r="C398" s="284" t="s">
        <v>614</v>
      </c>
      <c r="D398" s="285">
        <v>0</v>
      </c>
      <c r="E398" s="285">
        <v>220878200</v>
      </c>
      <c r="F398" s="285">
        <v>291198400</v>
      </c>
      <c r="G398" s="285">
        <v>70320200</v>
      </c>
      <c r="H398" s="286"/>
      <c r="I398" s="286"/>
    </row>
    <row r="399" spans="1:9" x14ac:dyDescent="0.25">
      <c r="A399" s="284" t="s">
        <v>615</v>
      </c>
      <c r="B399" s="1">
        <f t="shared" si="6"/>
        <v>9</v>
      </c>
      <c r="C399" s="284" t="s">
        <v>616</v>
      </c>
      <c r="D399" s="285">
        <v>52654841.149999999</v>
      </c>
      <c r="E399" s="285">
        <v>334818338</v>
      </c>
      <c r="F399" s="285">
        <v>282163496.85000002</v>
      </c>
      <c r="G399" s="285">
        <v>0</v>
      </c>
      <c r="H399" s="286"/>
      <c r="I399" s="286"/>
    </row>
    <row r="400" spans="1:9" x14ac:dyDescent="0.25">
      <c r="A400" s="284" t="s">
        <v>617</v>
      </c>
      <c r="B400" s="1">
        <f t="shared" si="6"/>
        <v>13</v>
      </c>
      <c r="C400" s="284" t="s">
        <v>616</v>
      </c>
      <c r="D400" s="285">
        <v>52654841.149999999</v>
      </c>
      <c r="E400" s="285">
        <v>334818338</v>
      </c>
      <c r="F400" s="285">
        <v>282163496.85000002</v>
      </c>
      <c r="G400" s="285">
        <v>0</v>
      </c>
      <c r="H400" s="286"/>
      <c r="I400" s="286"/>
    </row>
    <row r="401" spans="1:9" x14ac:dyDescent="0.25">
      <c r="A401" s="284" t="s">
        <v>618</v>
      </c>
      <c r="B401" s="1">
        <f t="shared" si="6"/>
        <v>9</v>
      </c>
      <c r="C401" s="284" t="s">
        <v>497</v>
      </c>
      <c r="D401" s="285">
        <v>11253255463</v>
      </c>
      <c r="E401" s="285">
        <v>21943286437.169998</v>
      </c>
      <c r="F401" s="285">
        <v>12197718866.17</v>
      </c>
      <c r="G401" s="285">
        <v>1507687892</v>
      </c>
      <c r="H401" s="286"/>
      <c r="I401" s="286"/>
    </row>
    <row r="402" spans="1:9" x14ac:dyDescent="0.25">
      <c r="A402" s="284" t="s">
        <v>619</v>
      </c>
      <c r="B402" s="1">
        <f t="shared" si="6"/>
        <v>13</v>
      </c>
      <c r="C402" s="284" t="s">
        <v>497</v>
      </c>
      <c r="D402" s="285">
        <v>11253255463</v>
      </c>
      <c r="E402" s="285">
        <v>21943286437.169998</v>
      </c>
      <c r="F402" s="285">
        <v>12197718866.17</v>
      </c>
      <c r="G402" s="285">
        <v>1507687892</v>
      </c>
      <c r="H402" s="286"/>
      <c r="I402" s="286"/>
    </row>
    <row r="403" spans="1:9" x14ac:dyDescent="0.25">
      <c r="A403" s="284" t="s">
        <v>620</v>
      </c>
      <c r="B403" s="1">
        <f t="shared" si="6"/>
        <v>9</v>
      </c>
      <c r="C403" s="284" t="s">
        <v>77</v>
      </c>
      <c r="D403" s="285">
        <v>283618320.68000001</v>
      </c>
      <c r="E403" s="285">
        <v>783036428.63</v>
      </c>
      <c r="F403" s="285">
        <v>502334345.94999999</v>
      </c>
      <c r="G403" s="285">
        <v>2916238</v>
      </c>
      <c r="H403" s="286"/>
      <c r="I403" s="286"/>
    </row>
    <row r="404" spans="1:9" x14ac:dyDescent="0.25">
      <c r="A404" s="284" t="s">
        <v>621</v>
      </c>
      <c r="B404" s="1">
        <f t="shared" si="6"/>
        <v>13</v>
      </c>
      <c r="C404" s="284" t="s">
        <v>77</v>
      </c>
      <c r="D404" s="285">
        <v>283618320.68000001</v>
      </c>
      <c r="E404" s="285">
        <v>783036428.63</v>
      </c>
      <c r="F404" s="285">
        <v>502334345.94999999</v>
      </c>
      <c r="G404" s="285">
        <v>2916238</v>
      </c>
      <c r="H404" s="286"/>
      <c r="I404" s="286"/>
    </row>
    <row r="405" spans="1:9" x14ac:dyDescent="0.25">
      <c r="A405" s="284" t="s">
        <v>622</v>
      </c>
      <c r="B405" s="1">
        <f t="shared" si="6"/>
        <v>9</v>
      </c>
      <c r="C405" s="284" t="s">
        <v>623</v>
      </c>
      <c r="D405" s="285">
        <v>0</v>
      </c>
      <c r="E405" s="285">
        <v>0</v>
      </c>
      <c r="F405" s="285">
        <v>0</v>
      </c>
      <c r="G405" s="285">
        <v>0</v>
      </c>
      <c r="H405" s="286"/>
      <c r="I405" s="286"/>
    </row>
    <row r="406" spans="1:9" x14ac:dyDescent="0.25">
      <c r="A406" s="284" t="s">
        <v>624</v>
      </c>
      <c r="B406" s="1">
        <f t="shared" si="6"/>
        <v>13</v>
      </c>
      <c r="C406" s="284" t="s">
        <v>623</v>
      </c>
      <c r="D406" s="285">
        <v>0</v>
      </c>
      <c r="E406" s="285">
        <v>0</v>
      </c>
      <c r="F406" s="285">
        <v>0</v>
      </c>
      <c r="G406" s="285">
        <v>0</v>
      </c>
      <c r="H406" s="286"/>
      <c r="I406" s="286"/>
    </row>
    <row r="407" spans="1:9" x14ac:dyDescent="0.25">
      <c r="A407" s="284" t="s">
        <v>625</v>
      </c>
      <c r="B407" s="1">
        <f t="shared" si="6"/>
        <v>3</v>
      </c>
      <c r="C407" s="284" t="s">
        <v>626</v>
      </c>
      <c r="D407" s="285">
        <v>19429691276.049999</v>
      </c>
      <c r="E407" s="285">
        <v>48752472745</v>
      </c>
      <c r="F407" s="285">
        <v>58702060393</v>
      </c>
      <c r="G407" s="285">
        <v>29379278924.049999</v>
      </c>
      <c r="H407" s="286"/>
      <c r="I407" s="286"/>
    </row>
    <row r="408" spans="1:9" ht="30" x14ac:dyDescent="0.25">
      <c r="A408" s="284" t="s">
        <v>627</v>
      </c>
      <c r="B408" s="1">
        <f t="shared" si="6"/>
        <v>6</v>
      </c>
      <c r="C408" s="284" t="s">
        <v>628</v>
      </c>
      <c r="D408" s="285">
        <v>16278900863.92</v>
      </c>
      <c r="E408" s="285">
        <v>48627880633</v>
      </c>
      <c r="F408" s="285">
        <v>58577468281</v>
      </c>
      <c r="G408" s="285">
        <v>26228488511.919998</v>
      </c>
      <c r="H408" s="286"/>
      <c r="I408" s="286"/>
    </row>
    <row r="409" spans="1:9" x14ac:dyDescent="0.25">
      <c r="A409" s="284" t="s">
        <v>629</v>
      </c>
      <c r="B409" s="1">
        <f t="shared" si="6"/>
        <v>9</v>
      </c>
      <c r="C409" s="284" t="s">
        <v>630</v>
      </c>
      <c r="D409" s="285">
        <v>0</v>
      </c>
      <c r="E409" s="285">
        <v>23410787013.990002</v>
      </c>
      <c r="F409" s="285">
        <v>23410787013.990002</v>
      </c>
      <c r="G409" s="285">
        <v>0</v>
      </c>
      <c r="H409" s="286"/>
      <c r="I409" s="286"/>
    </row>
    <row r="410" spans="1:9" x14ac:dyDescent="0.25">
      <c r="A410" s="284" t="s">
        <v>631</v>
      </c>
      <c r="B410" s="1">
        <f t="shared" si="6"/>
        <v>13</v>
      </c>
      <c r="C410" s="284" t="s">
        <v>630</v>
      </c>
      <c r="D410" s="285">
        <v>0</v>
      </c>
      <c r="E410" s="285">
        <v>23410787013.990002</v>
      </c>
      <c r="F410" s="285">
        <v>23410787013.990002</v>
      </c>
      <c r="G410" s="285">
        <v>0</v>
      </c>
      <c r="H410" s="286"/>
      <c r="I410" s="286"/>
    </row>
    <row r="411" spans="1:9" x14ac:dyDescent="0.25">
      <c r="A411" s="284" t="s">
        <v>632</v>
      </c>
      <c r="B411" s="1">
        <f t="shared" si="6"/>
        <v>9</v>
      </c>
      <c r="C411" s="284" t="s">
        <v>633</v>
      </c>
      <c r="D411" s="285">
        <v>2267977687</v>
      </c>
      <c r="E411" s="285">
        <v>5840244654</v>
      </c>
      <c r="F411" s="285">
        <v>3572266967</v>
      </c>
      <c r="G411" s="285">
        <v>0</v>
      </c>
      <c r="H411" s="286"/>
      <c r="I411" s="286"/>
    </row>
    <row r="412" spans="1:9" x14ac:dyDescent="0.25">
      <c r="A412" s="284" t="s">
        <v>634</v>
      </c>
      <c r="B412" s="1">
        <f t="shared" si="6"/>
        <v>13</v>
      </c>
      <c r="C412" s="284" t="s">
        <v>633</v>
      </c>
      <c r="D412" s="285">
        <v>2267977687</v>
      </c>
      <c r="E412" s="285">
        <v>5840244654</v>
      </c>
      <c r="F412" s="285">
        <v>3572266967</v>
      </c>
      <c r="G412" s="285">
        <v>0</v>
      </c>
      <c r="H412" s="286"/>
      <c r="I412" s="286"/>
    </row>
    <row r="413" spans="1:9" x14ac:dyDescent="0.25">
      <c r="A413" s="284" t="s">
        <v>635</v>
      </c>
      <c r="B413" s="1">
        <f t="shared" si="6"/>
        <v>9</v>
      </c>
      <c r="C413" s="284" t="s">
        <v>636</v>
      </c>
      <c r="D413" s="285">
        <v>5923004820.9399996</v>
      </c>
      <c r="E413" s="285">
        <v>631716715</v>
      </c>
      <c r="F413" s="285">
        <v>1757473239</v>
      </c>
      <c r="G413" s="285">
        <v>7048761344.9399996</v>
      </c>
      <c r="H413" s="286"/>
      <c r="I413" s="286"/>
    </row>
    <row r="414" spans="1:9" x14ac:dyDescent="0.25">
      <c r="A414" s="284" t="s">
        <v>637</v>
      </c>
      <c r="B414" s="1">
        <f t="shared" si="6"/>
        <v>13</v>
      </c>
      <c r="C414" s="284" t="s">
        <v>636</v>
      </c>
      <c r="D414" s="285">
        <v>5923004820.9399996</v>
      </c>
      <c r="E414" s="285">
        <v>631716715</v>
      </c>
      <c r="F414" s="285">
        <v>1757473239</v>
      </c>
      <c r="G414" s="285">
        <v>7048761344.9399996</v>
      </c>
      <c r="H414" s="286"/>
      <c r="I414" s="286"/>
    </row>
    <row r="415" spans="1:9" x14ac:dyDescent="0.25">
      <c r="A415" s="284" t="s">
        <v>638</v>
      </c>
      <c r="B415" s="1">
        <f t="shared" si="6"/>
        <v>9</v>
      </c>
      <c r="C415" s="284" t="s">
        <v>639</v>
      </c>
      <c r="D415" s="285">
        <v>2998305462.2800002</v>
      </c>
      <c r="E415" s="285">
        <v>380735729</v>
      </c>
      <c r="F415" s="285">
        <v>1431438771</v>
      </c>
      <c r="G415" s="285">
        <v>4049008504.2800002</v>
      </c>
      <c r="H415" s="286"/>
      <c r="I415" s="286"/>
    </row>
    <row r="416" spans="1:9" x14ac:dyDescent="0.25">
      <c r="A416" s="284" t="s">
        <v>640</v>
      </c>
      <c r="B416" s="1">
        <f t="shared" si="6"/>
        <v>13</v>
      </c>
      <c r="C416" s="284" t="s">
        <v>639</v>
      </c>
      <c r="D416" s="285">
        <v>2998305462.2800002</v>
      </c>
      <c r="E416" s="285">
        <v>380735729</v>
      </c>
      <c r="F416" s="285">
        <v>1431438771</v>
      </c>
      <c r="G416" s="285">
        <v>4049008504.2800002</v>
      </c>
      <c r="H416" s="286"/>
      <c r="I416" s="286"/>
    </row>
    <row r="417" spans="1:9" x14ac:dyDescent="0.25">
      <c r="A417" s="284" t="s">
        <v>641</v>
      </c>
      <c r="B417" s="1">
        <f t="shared" si="6"/>
        <v>9</v>
      </c>
      <c r="C417" s="284" t="s">
        <v>642</v>
      </c>
      <c r="D417" s="285">
        <v>987676407.75999999</v>
      </c>
      <c r="E417" s="285">
        <v>1286446362</v>
      </c>
      <c r="F417" s="285">
        <v>2909545042</v>
      </c>
      <c r="G417" s="285">
        <v>2610775087.7600002</v>
      </c>
      <c r="H417" s="286"/>
      <c r="I417" s="286"/>
    </row>
    <row r="418" spans="1:9" x14ac:dyDescent="0.25">
      <c r="A418" s="284" t="s">
        <v>643</v>
      </c>
      <c r="B418" s="1">
        <f t="shared" si="6"/>
        <v>13</v>
      </c>
      <c r="C418" s="284" t="s">
        <v>642</v>
      </c>
      <c r="D418" s="285">
        <v>987676407.75999999</v>
      </c>
      <c r="E418" s="285">
        <v>1286446362</v>
      </c>
      <c r="F418" s="285">
        <v>2909545042</v>
      </c>
      <c r="G418" s="285">
        <v>2610775087.7600002</v>
      </c>
      <c r="H418" s="286"/>
      <c r="I418" s="286"/>
    </row>
    <row r="419" spans="1:9" x14ac:dyDescent="0.25">
      <c r="A419" s="284" t="s">
        <v>644</v>
      </c>
      <c r="B419" s="1">
        <f t="shared" si="6"/>
        <v>9</v>
      </c>
      <c r="C419" s="284" t="s">
        <v>645</v>
      </c>
      <c r="D419" s="285">
        <v>0</v>
      </c>
      <c r="E419" s="285">
        <v>137008938</v>
      </c>
      <c r="F419" s="285">
        <v>3359713578</v>
      </c>
      <c r="G419" s="285">
        <v>3222704640</v>
      </c>
      <c r="H419" s="286"/>
      <c r="I419" s="286"/>
    </row>
    <row r="420" spans="1:9" x14ac:dyDescent="0.25">
      <c r="A420" s="284" t="s">
        <v>646</v>
      </c>
      <c r="B420" s="1">
        <f t="shared" si="6"/>
        <v>13</v>
      </c>
      <c r="C420" s="284" t="s">
        <v>645</v>
      </c>
      <c r="D420" s="285">
        <v>0</v>
      </c>
      <c r="E420" s="285">
        <v>137008938</v>
      </c>
      <c r="F420" s="285">
        <v>3359713578</v>
      </c>
      <c r="G420" s="285">
        <v>3222704640</v>
      </c>
      <c r="H420" s="286"/>
      <c r="I420" s="286"/>
    </row>
    <row r="421" spans="1:9" x14ac:dyDescent="0.25">
      <c r="A421" s="284" t="s">
        <v>647</v>
      </c>
      <c r="B421" s="1">
        <f t="shared" si="6"/>
        <v>9</v>
      </c>
      <c r="C421" s="284" t="s">
        <v>391</v>
      </c>
      <c r="D421" s="285">
        <v>0</v>
      </c>
      <c r="E421" s="285">
        <v>37998079.439999998</v>
      </c>
      <c r="F421" s="285">
        <v>37998079.439999998</v>
      </c>
      <c r="G421" s="285">
        <v>0</v>
      </c>
      <c r="H421" s="286"/>
      <c r="I421" s="286"/>
    </row>
    <row r="422" spans="1:9" x14ac:dyDescent="0.25">
      <c r="A422" s="284" t="s">
        <v>648</v>
      </c>
      <c r="B422" s="1">
        <f t="shared" si="6"/>
        <v>13</v>
      </c>
      <c r="C422" s="284" t="s">
        <v>391</v>
      </c>
      <c r="D422" s="285">
        <v>0</v>
      </c>
      <c r="E422" s="285">
        <v>37998079.439999998</v>
      </c>
      <c r="F422" s="285">
        <v>37998079.439999998</v>
      </c>
      <c r="G422" s="285">
        <v>0</v>
      </c>
      <c r="H422" s="286"/>
      <c r="I422" s="286"/>
    </row>
    <row r="423" spans="1:9" x14ac:dyDescent="0.25">
      <c r="A423" s="284" t="s">
        <v>649</v>
      </c>
      <c r="B423" s="1">
        <f t="shared" si="6"/>
        <v>9</v>
      </c>
      <c r="C423" s="284" t="s">
        <v>650</v>
      </c>
      <c r="D423" s="285">
        <v>4101936485.9400001</v>
      </c>
      <c r="E423" s="285">
        <v>559504027</v>
      </c>
      <c r="F423" s="285">
        <v>1660390911</v>
      </c>
      <c r="G423" s="285">
        <v>5202823369.9399996</v>
      </c>
      <c r="H423" s="286"/>
      <c r="I423" s="286"/>
    </row>
    <row r="424" spans="1:9" x14ac:dyDescent="0.25">
      <c r="A424" s="284" t="s">
        <v>651</v>
      </c>
      <c r="B424" s="1">
        <f t="shared" si="6"/>
        <v>13</v>
      </c>
      <c r="C424" s="284" t="s">
        <v>650</v>
      </c>
      <c r="D424" s="285">
        <v>3628905749.4299998</v>
      </c>
      <c r="E424" s="285">
        <v>513891946</v>
      </c>
      <c r="F424" s="285">
        <v>1502084777</v>
      </c>
      <c r="G424" s="285">
        <v>4617098580.4300003</v>
      </c>
      <c r="H424" s="286"/>
      <c r="I424" s="286"/>
    </row>
    <row r="425" spans="1:9" x14ac:dyDescent="0.25">
      <c r="A425" s="284" t="s">
        <v>652</v>
      </c>
      <c r="B425" s="1">
        <f t="shared" si="6"/>
        <v>13</v>
      </c>
      <c r="C425" s="284" t="s">
        <v>653</v>
      </c>
      <c r="D425" s="285">
        <v>473030736.50999999</v>
      </c>
      <c r="E425" s="285">
        <v>45612081</v>
      </c>
      <c r="F425" s="285">
        <v>158306134</v>
      </c>
      <c r="G425" s="285">
        <v>585724789.50999999</v>
      </c>
      <c r="H425" s="286"/>
      <c r="I425" s="286"/>
    </row>
    <row r="426" spans="1:9" x14ac:dyDescent="0.25">
      <c r="A426" s="284" t="s">
        <v>654</v>
      </c>
      <c r="B426" s="1">
        <f t="shared" si="6"/>
        <v>9</v>
      </c>
      <c r="C426" s="284" t="s">
        <v>655</v>
      </c>
      <c r="D426" s="285">
        <v>0</v>
      </c>
      <c r="E426" s="285">
        <v>4374739612.4399996</v>
      </c>
      <c r="F426" s="285">
        <v>4460077770.4399996</v>
      </c>
      <c r="G426" s="285">
        <v>85338158</v>
      </c>
      <c r="H426" s="286"/>
      <c r="I426" s="286"/>
    </row>
    <row r="427" spans="1:9" x14ac:dyDescent="0.25">
      <c r="A427" s="284" t="s">
        <v>656</v>
      </c>
      <c r="B427" s="1">
        <f t="shared" si="6"/>
        <v>13</v>
      </c>
      <c r="C427" s="284" t="s">
        <v>655</v>
      </c>
      <c r="D427" s="285">
        <v>0</v>
      </c>
      <c r="E427" s="285">
        <v>4374739612.4399996</v>
      </c>
      <c r="F427" s="285">
        <v>4460077770.4399996</v>
      </c>
      <c r="G427" s="285">
        <v>85338158</v>
      </c>
      <c r="H427" s="286"/>
      <c r="I427" s="286"/>
    </row>
    <row r="428" spans="1:9" x14ac:dyDescent="0.25">
      <c r="A428" s="284" t="s">
        <v>657</v>
      </c>
      <c r="B428" s="1">
        <f t="shared" si="6"/>
        <v>9</v>
      </c>
      <c r="C428" s="284" t="s">
        <v>658</v>
      </c>
      <c r="D428" s="285">
        <v>0</v>
      </c>
      <c r="E428" s="285">
        <v>1076927900</v>
      </c>
      <c r="F428" s="285">
        <v>1441884800</v>
      </c>
      <c r="G428" s="285">
        <v>364956900</v>
      </c>
      <c r="H428" s="286"/>
      <c r="I428" s="286"/>
    </row>
    <row r="429" spans="1:9" x14ac:dyDescent="0.25">
      <c r="A429" s="284" t="s">
        <v>659</v>
      </c>
      <c r="B429" s="1">
        <f t="shared" si="6"/>
        <v>13</v>
      </c>
      <c r="C429" s="284" t="s">
        <v>658</v>
      </c>
      <c r="D429" s="285">
        <v>0</v>
      </c>
      <c r="E429" s="285">
        <v>1076927900</v>
      </c>
      <c r="F429" s="285">
        <v>1441884800</v>
      </c>
      <c r="G429" s="285">
        <v>364956900</v>
      </c>
      <c r="H429" s="286"/>
      <c r="I429" s="286"/>
    </row>
    <row r="430" spans="1:9" x14ac:dyDescent="0.25">
      <c r="A430" s="284" t="s">
        <v>660</v>
      </c>
      <c r="B430" s="1">
        <f t="shared" si="6"/>
        <v>9</v>
      </c>
      <c r="C430" s="284" t="s">
        <v>661</v>
      </c>
      <c r="D430" s="285">
        <v>0</v>
      </c>
      <c r="E430" s="285">
        <v>0</v>
      </c>
      <c r="F430" s="285">
        <v>0</v>
      </c>
      <c r="G430" s="285">
        <v>0</v>
      </c>
      <c r="H430" s="286"/>
      <c r="I430" s="286"/>
    </row>
    <row r="431" spans="1:9" x14ac:dyDescent="0.25">
      <c r="A431" s="284" t="s">
        <v>662</v>
      </c>
      <c r="B431" s="1">
        <f t="shared" si="6"/>
        <v>13</v>
      </c>
      <c r="C431" s="284" t="s">
        <v>661</v>
      </c>
      <c r="D431" s="285">
        <v>0</v>
      </c>
      <c r="E431" s="285">
        <v>0</v>
      </c>
      <c r="F431" s="285">
        <v>0</v>
      </c>
      <c r="G431" s="285">
        <v>0</v>
      </c>
      <c r="H431" s="286"/>
      <c r="I431" s="286"/>
    </row>
    <row r="432" spans="1:9" x14ac:dyDescent="0.25">
      <c r="A432" s="284" t="s">
        <v>663</v>
      </c>
      <c r="B432" s="1">
        <f t="shared" si="6"/>
        <v>9</v>
      </c>
      <c r="C432" s="284" t="s">
        <v>664</v>
      </c>
      <c r="D432" s="285">
        <v>0</v>
      </c>
      <c r="E432" s="285">
        <v>0</v>
      </c>
      <c r="F432" s="285">
        <v>0</v>
      </c>
      <c r="G432" s="285">
        <v>0</v>
      </c>
      <c r="H432" s="286"/>
      <c r="I432" s="286"/>
    </row>
    <row r="433" spans="1:9" x14ac:dyDescent="0.25">
      <c r="A433" s="284" t="s">
        <v>665</v>
      </c>
      <c r="B433" s="1">
        <f t="shared" si="6"/>
        <v>13</v>
      </c>
      <c r="C433" s="284" t="s">
        <v>664</v>
      </c>
      <c r="D433" s="285">
        <v>0</v>
      </c>
      <c r="E433" s="285">
        <v>0</v>
      </c>
      <c r="F433" s="285">
        <v>0</v>
      </c>
      <c r="G433" s="285">
        <v>0</v>
      </c>
      <c r="H433" s="286"/>
      <c r="I433" s="286"/>
    </row>
    <row r="434" spans="1:9" x14ac:dyDescent="0.25">
      <c r="A434" s="284" t="s">
        <v>666</v>
      </c>
      <c r="B434" s="1">
        <f t="shared" si="6"/>
        <v>9</v>
      </c>
      <c r="C434" s="284" t="s">
        <v>667</v>
      </c>
      <c r="D434" s="285">
        <v>0</v>
      </c>
      <c r="E434" s="285">
        <v>5669492255</v>
      </c>
      <c r="F434" s="285">
        <v>7590266617</v>
      </c>
      <c r="G434" s="285">
        <v>1920774362</v>
      </c>
      <c r="H434" s="286"/>
      <c r="I434" s="286"/>
    </row>
    <row r="435" spans="1:9" x14ac:dyDescent="0.25">
      <c r="A435" s="284" t="s">
        <v>668</v>
      </c>
      <c r="B435" s="1">
        <f t="shared" si="6"/>
        <v>13</v>
      </c>
      <c r="C435" s="284" t="s">
        <v>667</v>
      </c>
      <c r="D435" s="285">
        <v>0</v>
      </c>
      <c r="E435" s="285">
        <v>5669492255</v>
      </c>
      <c r="F435" s="285">
        <v>7590266617</v>
      </c>
      <c r="G435" s="285">
        <v>1920774362</v>
      </c>
      <c r="H435" s="286"/>
      <c r="I435" s="286"/>
    </row>
    <row r="436" spans="1:9" ht="30" x14ac:dyDescent="0.25">
      <c r="A436" s="284" t="s">
        <v>669</v>
      </c>
      <c r="B436" s="1">
        <f t="shared" si="6"/>
        <v>9</v>
      </c>
      <c r="C436" s="284" t="s">
        <v>670</v>
      </c>
      <c r="D436" s="285">
        <v>0</v>
      </c>
      <c r="E436" s="285">
        <v>3408674683</v>
      </c>
      <c r="F436" s="285">
        <v>4569636028</v>
      </c>
      <c r="G436" s="285">
        <v>1160961345</v>
      </c>
      <c r="H436" s="286"/>
      <c r="I436" s="286"/>
    </row>
    <row r="437" spans="1:9" ht="30" x14ac:dyDescent="0.25">
      <c r="A437" s="284" t="s">
        <v>671</v>
      </c>
      <c r="B437" s="1">
        <f t="shared" si="6"/>
        <v>13</v>
      </c>
      <c r="C437" s="284" t="s">
        <v>670</v>
      </c>
      <c r="D437" s="285">
        <v>0</v>
      </c>
      <c r="E437" s="285">
        <v>3408674683</v>
      </c>
      <c r="F437" s="285">
        <v>4569636028</v>
      </c>
      <c r="G437" s="285">
        <v>1160961345</v>
      </c>
      <c r="H437" s="286"/>
      <c r="I437" s="286"/>
    </row>
    <row r="438" spans="1:9" x14ac:dyDescent="0.25">
      <c r="A438" s="284" t="s">
        <v>672</v>
      </c>
      <c r="B438" s="1">
        <f t="shared" si="6"/>
        <v>9</v>
      </c>
      <c r="C438" s="284" t="s">
        <v>673</v>
      </c>
      <c r="D438" s="285">
        <v>0</v>
      </c>
      <c r="E438" s="285">
        <v>1766194000</v>
      </c>
      <c r="F438" s="285">
        <v>2328578800</v>
      </c>
      <c r="G438" s="285">
        <v>562384800</v>
      </c>
      <c r="H438" s="286"/>
      <c r="I438" s="286"/>
    </row>
    <row r="439" spans="1:9" x14ac:dyDescent="0.25">
      <c r="A439" s="284" t="s">
        <v>674</v>
      </c>
      <c r="B439" s="1">
        <f t="shared" si="6"/>
        <v>13</v>
      </c>
      <c r="C439" s="284" t="s">
        <v>673</v>
      </c>
      <c r="D439" s="285">
        <v>0</v>
      </c>
      <c r="E439" s="285">
        <v>1766194000</v>
      </c>
      <c r="F439" s="285">
        <v>2328578800</v>
      </c>
      <c r="G439" s="285">
        <v>562384800</v>
      </c>
      <c r="H439" s="286"/>
      <c r="I439" s="286"/>
    </row>
    <row r="440" spans="1:9" x14ac:dyDescent="0.25">
      <c r="A440" s="284" t="s">
        <v>675</v>
      </c>
      <c r="B440" s="1">
        <f t="shared" si="6"/>
        <v>9</v>
      </c>
      <c r="C440" s="284" t="s">
        <v>676</v>
      </c>
      <c r="D440" s="285">
        <v>0</v>
      </c>
      <c r="E440" s="285">
        <v>47410664.130000003</v>
      </c>
      <c r="F440" s="285">
        <v>47410664.130000003</v>
      </c>
      <c r="G440" s="285">
        <v>0</v>
      </c>
      <c r="H440" s="286"/>
      <c r="I440" s="286"/>
    </row>
    <row r="441" spans="1:9" x14ac:dyDescent="0.25">
      <c r="A441" s="284" t="s">
        <v>677</v>
      </c>
      <c r="B441" s="1">
        <f t="shared" si="6"/>
        <v>13</v>
      </c>
      <c r="C441" s="284" t="s">
        <v>676</v>
      </c>
      <c r="D441" s="285">
        <v>0</v>
      </c>
      <c r="E441" s="285">
        <v>47410664.130000003</v>
      </c>
      <c r="F441" s="285">
        <v>47410664.130000003</v>
      </c>
      <c r="G441" s="285">
        <v>0</v>
      </c>
      <c r="H441" s="286"/>
      <c r="I441" s="286"/>
    </row>
    <row r="442" spans="1:9" ht="30" x14ac:dyDescent="0.25">
      <c r="A442" s="284" t="s">
        <v>678</v>
      </c>
      <c r="B442" s="1">
        <f t="shared" si="6"/>
        <v>6</v>
      </c>
      <c r="C442" s="284" t="s">
        <v>679</v>
      </c>
      <c r="D442" s="285">
        <v>3150790412.1300001</v>
      </c>
      <c r="E442" s="285">
        <v>124592112</v>
      </c>
      <c r="F442" s="285">
        <v>124592112</v>
      </c>
      <c r="G442" s="285">
        <v>3150790412.1300001</v>
      </c>
      <c r="H442" s="286"/>
      <c r="I442" s="286"/>
    </row>
    <row r="443" spans="1:9" x14ac:dyDescent="0.25">
      <c r="A443" s="284" t="s">
        <v>680</v>
      </c>
      <c r="B443" s="1">
        <f t="shared" si="6"/>
        <v>9</v>
      </c>
      <c r="C443" s="284" t="s">
        <v>650</v>
      </c>
      <c r="D443" s="285">
        <v>3150790412.1300001</v>
      </c>
      <c r="E443" s="285">
        <v>0</v>
      </c>
      <c r="F443" s="285">
        <v>0</v>
      </c>
      <c r="G443" s="285">
        <v>3150790412.1300001</v>
      </c>
      <c r="H443" s="286"/>
      <c r="I443" s="286"/>
    </row>
    <row r="444" spans="1:9" x14ac:dyDescent="0.25">
      <c r="A444" s="284" t="s">
        <v>681</v>
      </c>
      <c r="B444" s="1">
        <f t="shared" si="6"/>
        <v>13</v>
      </c>
      <c r="C444" s="284" t="s">
        <v>650</v>
      </c>
      <c r="D444" s="285">
        <v>3150790412.1300001</v>
      </c>
      <c r="E444" s="285">
        <v>0</v>
      </c>
      <c r="F444" s="285">
        <v>0</v>
      </c>
      <c r="G444" s="285">
        <v>3150790412.1300001</v>
      </c>
      <c r="H444" s="286"/>
      <c r="I444" s="286"/>
    </row>
    <row r="445" spans="1:9" x14ac:dyDescent="0.25">
      <c r="A445" s="284" t="s">
        <v>682</v>
      </c>
      <c r="B445" s="1">
        <f t="shared" si="6"/>
        <v>9</v>
      </c>
      <c r="C445" s="284" t="s">
        <v>683</v>
      </c>
      <c r="D445" s="285">
        <v>0</v>
      </c>
      <c r="E445" s="285">
        <v>124592112</v>
      </c>
      <c r="F445" s="285">
        <v>124592112</v>
      </c>
      <c r="G445" s="285">
        <v>0</v>
      </c>
      <c r="H445" s="286"/>
      <c r="I445" s="286"/>
    </row>
    <row r="446" spans="1:9" x14ac:dyDescent="0.25">
      <c r="A446" s="284" t="s">
        <v>684</v>
      </c>
      <c r="B446" s="1">
        <f t="shared" si="6"/>
        <v>13</v>
      </c>
      <c r="C446" s="284" t="s">
        <v>683</v>
      </c>
      <c r="D446" s="285">
        <v>0</v>
      </c>
      <c r="E446" s="285">
        <v>124592112</v>
      </c>
      <c r="F446" s="285">
        <v>124592112</v>
      </c>
      <c r="G446" s="285">
        <v>0</v>
      </c>
      <c r="H446" s="286"/>
      <c r="I446" s="286"/>
    </row>
    <row r="447" spans="1:9" ht="30" x14ac:dyDescent="0.25">
      <c r="A447" s="284" t="s">
        <v>685</v>
      </c>
      <c r="B447" s="1">
        <f t="shared" si="6"/>
        <v>9</v>
      </c>
      <c r="C447" s="284" t="s">
        <v>686</v>
      </c>
      <c r="D447" s="285">
        <v>0</v>
      </c>
      <c r="E447" s="285">
        <v>0</v>
      </c>
      <c r="F447" s="285">
        <v>0</v>
      </c>
      <c r="G447" s="285">
        <v>0</v>
      </c>
      <c r="H447" s="286"/>
      <c r="I447" s="286"/>
    </row>
    <row r="448" spans="1:9" ht="30" x14ac:dyDescent="0.25">
      <c r="A448" s="284" t="s">
        <v>687</v>
      </c>
      <c r="B448" s="1">
        <f t="shared" si="6"/>
        <v>13</v>
      </c>
      <c r="C448" s="284" t="s">
        <v>686</v>
      </c>
      <c r="D448" s="285">
        <v>0</v>
      </c>
      <c r="E448" s="285">
        <v>0</v>
      </c>
      <c r="F448" s="285">
        <v>0</v>
      </c>
      <c r="G448" s="285">
        <v>0</v>
      </c>
      <c r="H448" s="286"/>
      <c r="I448" s="286"/>
    </row>
    <row r="449" spans="1:9" x14ac:dyDescent="0.25">
      <c r="A449" s="284" t="s">
        <v>688</v>
      </c>
      <c r="B449" s="1">
        <f t="shared" si="6"/>
        <v>3</v>
      </c>
      <c r="C449" s="284" t="s">
        <v>689</v>
      </c>
      <c r="D449" s="285">
        <v>6311638702.6199999</v>
      </c>
      <c r="E449" s="285">
        <v>0</v>
      </c>
      <c r="F449" s="285">
        <v>892171861.23000002</v>
      </c>
      <c r="G449" s="285">
        <v>7203810563.8500004</v>
      </c>
      <c r="H449" s="286"/>
      <c r="I449" s="286"/>
    </row>
    <row r="450" spans="1:9" x14ac:dyDescent="0.25">
      <c r="A450" s="284" t="s">
        <v>690</v>
      </c>
      <c r="B450" s="1">
        <f t="shared" si="6"/>
        <v>6</v>
      </c>
      <c r="C450" s="284" t="s">
        <v>691</v>
      </c>
      <c r="D450" s="285">
        <v>6311638702.6199999</v>
      </c>
      <c r="E450" s="285">
        <v>0</v>
      </c>
      <c r="F450" s="285">
        <v>892171861.23000002</v>
      </c>
      <c r="G450" s="285">
        <v>7203810563.8500004</v>
      </c>
      <c r="H450" s="286"/>
      <c r="I450" s="286"/>
    </row>
    <row r="451" spans="1:9" x14ac:dyDescent="0.25">
      <c r="A451" s="284" t="s">
        <v>692</v>
      </c>
      <c r="B451" s="1">
        <f t="shared" si="6"/>
        <v>9</v>
      </c>
      <c r="C451" s="284" t="s">
        <v>693</v>
      </c>
      <c r="D451" s="285">
        <v>0</v>
      </c>
      <c r="E451" s="285">
        <v>0</v>
      </c>
      <c r="F451" s="285">
        <v>0</v>
      </c>
      <c r="G451" s="285">
        <v>0</v>
      </c>
      <c r="H451" s="286"/>
      <c r="I451" s="286"/>
    </row>
    <row r="452" spans="1:9" x14ac:dyDescent="0.25">
      <c r="A452" s="284" t="s">
        <v>694</v>
      </c>
      <c r="B452" s="1">
        <f t="shared" si="6"/>
        <v>13</v>
      </c>
      <c r="C452" s="284" t="s">
        <v>693</v>
      </c>
      <c r="D452" s="285">
        <v>0</v>
      </c>
      <c r="E452" s="285">
        <v>0</v>
      </c>
      <c r="F452" s="285">
        <v>0</v>
      </c>
      <c r="G452" s="285">
        <v>0</v>
      </c>
      <c r="H452" s="286"/>
      <c r="I452" s="286"/>
    </row>
    <row r="453" spans="1:9" x14ac:dyDescent="0.25">
      <c r="A453" s="284" t="s">
        <v>695</v>
      </c>
      <c r="B453" s="1">
        <f t="shared" si="6"/>
        <v>9</v>
      </c>
      <c r="C453" s="284" t="s">
        <v>696</v>
      </c>
      <c r="D453" s="285">
        <v>6311638702.6199999</v>
      </c>
      <c r="E453" s="285">
        <v>0</v>
      </c>
      <c r="F453" s="285">
        <v>892171861.23000002</v>
      </c>
      <c r="G453" s="285">
        <v>7203810563.8500004</v>
      </c>
      <c r="H453" s="286"/>
      <c r="I453" s="286"/>
    </row>
    <row r="454" spans="1:9" x14ac:dyDescent="0.25">
      <c r="A454" s="284" t="s">
        <v>697</v>
      </c>
      <c r="B454" s="1">
        <f t="shared" si="6"/>
        <v>13</v>
      </c>
      <c r="C454" s="284" t="s">
        <v>696</v>
      </c>
      <c r="D454" s="285">
        <v>6311638702.6199999</v>
      </c>
      <c r="E454" s="285">
        <v>0</v>
      </c>
      <c r="F454" s="285">
        <v>892171861.23000002</v>
      </c>
      <c r="G454" s="285">
        <v>7203810563.8500004</v>
      </c>
      <c r="H454" s="286"/>
      <c r="I454" s="286"/>
    </row>
    <row r="455" spans="1:9" x14ac:dyDescent="0.25">
      <c r="A455" s="284" t="s">
        <v>698</v>
      </c>
      <c r="B455" s="1">
        <f t="shared" si="6"/>
        <v>9</v>
      </c>
      <c r="C455" s="284" t="s">
        <v>699</v>
      </c>
      <c r="D455" s="285">
        <v>0</v>
      </c>
      <c r="E455" s="285">
        <v>0</v>
      </c>
      <c r="F455" s="285">
        <v>0</v>
      </c>
      <c r="G455" s="285">
        <v>0</v>
      </c>
      <c r="H455" s="286"/>
      <c r="I455" s="286"/>
    </row>
    <row r="456" spans="1:9" x14ac:dyDescent="0.25">
      <c r="A456" s="284" t="s">
        <v>700</v>
      </c>
      <c r="B456" s="1">
        <f t="shared" si="6"/>
        <v>13</v>
      </c>
      <c r="C456" s="284" t="s">
        <v>699</v>
      </c>
      <c r="D456" s="285">
        <v>0</v>
      </c>
      <c r="E456" s="285">
        <v>0</v>
      </c>
      <c r="F456" s="285">
        <v>0</v>
      </c>
      <c r="G456" s="285">
        <v>0</v>
      </c>
      <c r="H456" s="286"/>
      <c r="I456" s="286"/>
    </row>
    <row r="457" spans="1:9" x14ac:dyDescent="0.25">
      <c r="A457" s="284" t="s">
        <v>701</v>
      </c>
      <c r="B457" s="1">
        <f t="shared" si="6"/>
        <v>9</v>
      </c>
      <c r="C457" s="284" t="s">
        <v>702</v>
      </c>
      <c r="D457" s="285">
        <v>0</v>
      </c>
      <c r="E457" s="285">
        <v>0</v>
      </c>
      <c r="F457" s="285">
        <v>0</v>
      </c>
      <c r="G457" s="285">
        <v>0</v>
      </c>
      <c r="H457" s="286"/>
      <c r="I457" s="286"/>
    </row>
    <row r="458" spans="1:9" x14ac:dyDescent="0.25">
      <c r="A458" s="284" t="s">
        <v>703</v>
      </c>
      <c r="B458" s="1">
        <f t="shared" ref="B458:B521" si="7">LEN(A458)</f>
        <v>13</v>
      </c>
      <c r="C458" s="284" t="s">
        <v>702</v>
      </c>
      <c r="D458" s="285">
        <v>0</v>
      </c>
      <c r="E458" s="285">
        <v>0</v>
      </c>
      <c r="F458" s="285">
        <v>0</v>
      </c>
      <c r="G458" s="285">
        <v>0</v>
      </c>
      <c r="H458" s="286"/>
      <c r="I458" s="286"/>
    </row>
    <row r="459" spans="1:9" x14ac:dyDescent="0.25">
      <c r="A459" s="284" t="s">
        <v>704</v>
      </c>
      <c r="B459" s="1">
        <f t="shared" si="7"/>
        <v>6</v>
      </c>
      <c r="C459" s="284" t="s">
        <v>705</v>
      </c>
      <c r="D459" s="285">
        <v>0</v>
      </c>
      <c r="E459" s="285">
        <v>0</v>
      </c>
      <c r="F459" s="285">
        <v>0</v>
      </c>
      <c r="G459" s="285">
        <v>0</v>
      </c>
      <c r="H459" s="286"/>
      <c r="I459" s="286"/>
    </row>
    <row r="460" spans="1:9" x14ac:dyDescent="0.25">
      <c r="A460" s="284" t="s">
        <v>706</v>
      </c>
      <c r="B460" s="1">
        <f t="shared" si="7"/>
        <v>9</v>
      </c>
      <c r="C460" s="284" t="s">
        <v>707</v>
      </c>
      <c r="D460" s="285">
        <v>0</v>
      </c>
      <c r="E460" s="285">
        <v>0</v>
      </c>
      <c r="F460" s="285">
        <v>0</v>
      </c>
      <c r="G460" s="285">
        <v>0</v>
      </c>
      <c r="H460" s="286"/>
      <c r="I460" s="286"/>
    </row>
    <row r="461" spans="1:9" x14ac:dyDescent="0.25">
      <c r="A461" s="284" t="s">
        <v>708</v>
      </c>
      <c r="B461" s="1">
        <f t="shared" si="7"/>
        <v>13</v>
      </c>
      <c r="C461" s="284" t="s">
        <v>707</v>
      </c>
      <c r="D461" s="285">
        <v>0</v>
      </c>
      <c r="E461" s="285">
        <v>0</v>
      </c>
      <c r="F461" s="285">
        <v>0</v>
      </c>
      <c r="G461" s="285">
        <v>0</v>
      </c>
      <c r="H461" s="286"/>
      <c r="I461" s="286"/>
    </row>
    <row r="462" spans="1:9" x14ac:dyDescent="0.25">
      <c r="A462" s="284" t="s">
        <v>709</v>
      </c>
      <c r="B462" s="1">
        <f t="shared" si="7"/>
        <v>1</v>
      </c>
      <c r="C462" s="284" t="s">
        <v>710</v>
      </c>
      <c r="D462" s="285">
        <v>151740843998.99899</v>
      </c>
      <c r="E462" s="285">
        <v>4392200832.79</v>
      </c>
      <c r="F462" s="285">
        <v>3583198820.0300002</v>
      </c>
      <c r="G462" s="285">
        <v>150931841986.23901</v>
      </c>
      <c r="I462" s="301"/>
    </row>
    <row r="463" spans="1:9" ht="30" x14ac:dyDescent="0.25">
      <c r="A463" s="284" t="s">
        <v>711</v>
      </c>
      <c r="B463" s="1">
        <f t="shared" si="7"/>
        <v>3</v>
      </c>
      <c r="C463" s="284" t="s">
        <v>712</v>
      </c>
      <c r="D463" s="285">
        <v>151740843998.99899</v>
      </c>
      <c r="E463" s="285">
        <v>4392200832.79</v>
      </c>
      <c r="F463" s="285">
        <v>3583198820.0300002</v>
      </c>
      <c r="G463" s="285">
        <v>150931841986.23901</v>
      </c>
      <c r="H463" s="286"/>
      <c r="I463" s="286"/>
    </row>
    <row r="464" spans="1:9" x14ac:dyDescent="0.25">
      <c r="A464" s="284" t="s">
        <v>713</v>
      </c>
      <c r="B464" s="1">
        <f t="shared" si="7"/>
        <v>6</v>
      </c>
      <c r="C464" s="284" t="s">
        <v>714</v>
      </c>
      <c r="D464" s="285">
        <v>-53788504787.151001</v>
      </c>
      <c r="E464" s="285">
        <v>0</v>
      </c>
      <c r="F464" s="285">
        <v>0</v>
      </c>
      <c r="G464" s="285">
        <v>-53788504787.151001</v>
      </c>
      <c r="H464" s="286"/>
      <c r="I464" s="286"/>
    </row>
    <row r="465" spans="1:9" x14ac:dyDescent="0.25">
      <c r="A465" s="284" t="s">
        <v>715</v>
      </c>
      <c r="B465" s="1">
        <f t="shared" si="7"/>
        <v>9</v>
      </c>
      <c r="C465" s="284" t="s">
        <v>716</v>
      </c>
      <c r="D465" s="285">
        <v>-53788504787.151001</v>
      </c>
      <c r="E465" s="285">
        <v>0</v>
      </c>
      <c r="F465" s="285">
        <v>0</v>
      </c>
      <c r="G465" s="285">
        <v>-53788504787.151001</v>
      </c>
      <c r="H465" s="286"/>
      <c r="I465" s="286"/>
    </row>
    <row r="466" spans="1:9" x14ac:dyDescent="0.25">
      <c r="A466" s="284" t="s">
        <v>717</v>
      </c>
      <c r="B466" s="1">
        <f t="shared" si="7"/>
        <v>13</v>
      </c>
      <c r="C466" s="284" t="s">
        <v>718</v>
      </c>
      <c r="D466" s="285">
        <v>-53788504787.151001</v>
      </c>
      <c r="E466" s="285">
        <v>0</v>
      </c>
      <c r="F466" s="285">
        <v>0</v>
      </c>
      <c r="G466" s="285">
        <v>-53788504787.151001</v>
      </c>
      <c r="H466" s="286"/>
      <c r="I466" s="286"/>
    </row>
    <row r="467" spans="1:9" ht="30" x14ac:dyDescent="0.25">
      <c r="A467" s="284" t="s">
        <v>719</v>
      </c>
      <c r="B467" s="1">
        <f t="shared" si="7"/>
        <v>13</v>
      </c>
      <c r="C467" s="284" t="s">
        <v>720</v>
      </c>
      <c r="D467" s="285">
        <v>0</v>
      </c>
      <c r="E467" s="285">
        <v>0</v>
      </c>
      <c r="F467" s="285">
        <v>0</v>
      </c>
      <c r="G467" s="285">
        <v>0</v>
      </c>
      <c r="H467" s="286"/>
      <c r="I467" s="286"/>
    </row>
    <row r="468" spans="1:9" x14ac:dyDescent="0.25">
      <c r="A468" s="284" t="s">
        <v>721</v>
      </c>
      <c r="B468" s="1">
        <f t="shared" si="7"/>
        <v>6</v>
      </c>
      <c r="C468" s="284" t="s">
        <v>722</v>
      </c>
      <c r="D468" s="285">
        <v>201971766308.12</v>
      </c>
      <c r="E468" s="285">
        <v>834618354.75999999</v>
      </c>
      <c r="F468" s="285">
        <v>3583198820.0300002</v>
      </c>
      <c r="G468" s="285">
        <v>204720346773.39001</v>
      </c>
      <c r="H468" s="286"/>
      <c r="I468" s="286"/>
    </row>
    <row r="469" spans="1:9" x14ac:dyDescent="0.25">
      <c r="A469" s="284" t="s">
        <v>723</v>
      </c>
      <c r="B469" s="1">
        <f t="shared" si="7"/>
        <v>9</v>
      </c>
      <c r="C469" s="284" t="s">
        <v>724</v>
      </c>
      <c r="D469" s="285">
        <v>212089290078.67001</v>
      </c>
      <c r="E469" s="285">
        <v>226564495</v>
      </c>
      <c r="F469" s="285">
        <v>3583198820.0300002</v>
      </c>
      <c r="G469" s="285">
        <v>215445924403.70001</v>
      </c>
      <c r="H469" s="286"/>
      <c r="I469" s="286"/>
    </row>
    <row r="470" spans="1:9" x14ac:dyDescent="0.25">
      <c r="A470" s="284" t="s">
        <v>725</v>
      </c>
      <c r="B470" s="1">
        <f t="shared" si="7"/>
        <v>13</v>
      </c>
      <c r="C470" s="284" t="s">
        <v>724</v>
      </c>
      <c r="D470" s="285">
        <v>216446128501.45001</v>
      </c>
      <c r="E470" s="285">
        <v>0</v>
      </c>
      <c r="F470" s="285">
        <v>3557582478.0300002</v>
      </c>
      <c r="G470" s="285">
        <v>220003710979.48001</v>
      </c>
      <c r="H470" s="286"/>
      <c r="I470" s="286"/>
    </row>
    <row r="471" spans="1:9" ht="30" x14ac:dyDescent="0.25">
      <c r="A471" s="284" t="s">
        <v>726</v>
      </c>
      <c r="B471" s="1">
        <f t="shared" si="7"/>
        <v>13</v>
      </c>
      <c r="C471" s="284" t="s">
        <v>727</v>
      </c>
      <c r="D471" s="285">
        <v>-4356838422.7799997</v>
      </c>
      <c r="E471" s="285">
        <v>226564495</v>
      </c>
      <c r="F471" s="285">
        <v>25616342</v>
      </c>
      <c r="G471" s="285">
        <v>-4557786575.7799997</v>
      </c>
      <c r="H471" s="286"/>
      <c r="I471" s="286"/>
    </row>
    <row r="472" spans="1:9" x14ac:dyDescent="0.25">
      <c r="A472" s="284" t="s">
        <v>728</v>
      </c>
      <c r="B472" s="1">
        <f t="shared" si="7"/>
        <v>9</v>
      </c>
      <c r="C472" s="284" t="s">
        <v>729</v>
      </c>
      <c r="D472" s="285">
        <v>-10117523770.549999</v>
      </c>
      <c r="E472" s="285">
        <v>608053859.75999999</v>
      </c>
      <c r="F472" s="285">
        <v>0</v>
      </c>
      <c r="G472" s="285">
        <v>-10725577630.309999</v>
      </c>
      <c r="H472" s="286"/>
      <c r="I472" s="286"/>
    </row>
    <row r="473" spans="1:9" x14ac:dyDescent="0.25">
      <c r="A473" s="284" t="s">
        <v>730</v>
      </c>
      <c r="B473" s="1">
        <f t="shared" si="7"/>
        <v>13</v>
      </c>
      <c r="C473" s="284" t="s">
        <v>729</v>
      </c>
      <c r="D473" s="285">
        <v>-7448601463.5200005</v>
      </c>
      <c r="E473" s="285">
        <v>0</v>
      </c>
      <c r="F473" s="285">
        <v>0</v>
      </c>
      <c r="G473" s="285">
        <v>-7448601463.5200005</v>
      </c>
      <c r="H473" s="286"/>
      <c r="I473" s="286"/>
    </row>
    <row r="474" spans="1:9" ht="30" x14ac:dyDescent="0.25">
      <c r="A474" s="284" t="s">
        <v>731</v>
      </c>
      <c r="B474" s="1">
        <f t="shared" si="7"/>
        <v>13</v>
      </c>
      <c r="C474" s="284" t="s">
        <v>727</v>
      </c>
      <c r="D474" s="285">
        <v>-2668922307.0300002</v>
      </c>
      <c r="E474" s="285">
        <v>608053859.75999999</v>
      </c>
      <c r="F474" s="285">
        <v>0</v>
      </c>
      <c r="G474" s="285">
        <v>-3276976166.79</v>
      </c>
      <c r="H474" s="286"/>
      <c r="I474" s="286"/>
    </row>
    <row r="475" spans="1:9" x14ac:dyDescent="0.25">
      <c r="A475" s="284" t="s">
        <v>732</v>
      </c>
      <c r="B475" s="1">
        <f t="shared" si="7"/>
        <v>6</v>
      </c>
      <c r="C475" s="284" t="s">
        <v>733</v>
      </c>
      <c r="D475" s="285">
        <v>3557582478.0300002</v>
      </c>
      <c r="E475" s="285">
        <v>3557582478.0300002</v>
      </c>
      <c r="F475" s="285">
        <v>0</v>
      </c>
      <c r="G475" s="285">
        <v>0</v>
      </c>
      <c r="H475" s="286"/>
      <c r="I475" s="286"/>
    </row>
    <row r="476" spans="1:9" x14ac:dyDescent="0.25">
      <c r="A476" s="284" t="s">
        <v>734</v>
      </c>
      <c r="B476" s="1">
        <f t="shared" si="7"/>
        <v>9</v>
      </c>
      <c r="C476" s="284" t="s">
        <v>735</v>
      </c>
      <c r="D476" s="285">
        <v>3557582478.0300002</v>
      </c>
      <c r="E476" s="285">
        <v>3557582478.0300002</v>
      </c>
      <c r="F476" s="285">
        <v>0</v>
      </c>
      <c r="G476" s="285">
        <v>0</v>
      </c>
      <c r="H476" s="286"/>
      <c r="I476" s="286"/>
    </row>
    <row r="477" spans="1:9" x14ac:dyDescent="0.25">
      <c r="A477" s="284" t="s">
        <v>736</v>
      </c>
      <c r="B477" s="1">
        <f t="shared" si="7"/>
        <v>13</v>
      </c>
      <c r="C477" s="284" t="s">
        <v>737</v>
      </c>
      <c r="D477" s="285">
        <v>3557582478.0300002</v>
      </c>
      <c r="E477" s="285">
        <v>3557582478.0300002</v>
      </c>
      <c r="F477" s="285">
        <v>0</v>
      </c>
      <c r="G477" s="285">
        <v>0</v>
      </c>
      <c r="H477" s="286"/>
      <c r="I477" s="286"/>
    </row>
    <row r="478" spans="1:9" x14ac:dyDescent="0.25">
      <c r="A478" s="284" t="s">
        <v>738</v>
      </c>
      <c r="B478" s="1">
        <f t="shared" si="7"/>
        <v>9</v>
      </c>
      <c r="C478" s="284" t="s">
        <v>739</v>
      </c>
      <c r="D478" s="285">
        <v>0</v>
      </c>
      <c r="E478" s="285">
        <v>0</v>
      </c>
      <c r="F478" s="285">
        <v>0</v>
      </c>
      <c r="G478" s="285">
        <v>0</v>
      </c>
      <c r="H478" s="286"/>
      <c r="I478" s="286"/>
    </row>
    <row r="479" spans="1:9" x14ac:dyDescent="0.25">
      <c r="A479" s="284" t="s">
        <v>740</v>
      </c>
      <c r="B479" s="1">
        <f t="shared" si="7"/>
        <v>13</v>
      </c>
      <c r="C479" s="284" t="s">
        <v>739</v>
      </c>
      <c r="D479" s="285">
        <v>0</v>
      </c>
      <c r="E479" s="285">
        <v>0</v>
      </c>
      <c r="F479" s="285">
        <v>0</v>
      </c>
      <c r="G479" s="285">
        <v>0</v>
      </c>
      <c r="H479" s="286"/>
      <c r="I479" s="286"/>
    </row>
    <row r="480" spans="1:9" ht="30" x14ac:dyDescent="0.25">
      <c r="A480" s="284" t="s">
        <v>741</v>
      </c>
      <c r="B480" s="1">
        <f t="shared" si="7"/>
        <v>6</v>
      </c>
      <c r="C480" s="284" t="s">
        <v>742</v>
      </c>
      <c r="D480" s="285">
        <v>0</v>
      </c>
      <c r="E480" s="285">
        <v>0</v>
      </c>
      <c r="F480" s="285">
        <v>0</v>
      </c>
      <c r="G480" s="285">
        <v>0</v>
      </c>
      <c r="H480" s="286"/>
      <c r="I480" s="286"/>
    </row>
    <row r="481" spans="1:9" x14ac:dyDescent="0.25">
      <c r="A481" s="284" t="s">
        <v>743</v>
      </c>
      <c r="B481" s="1">
        <f t="shared" si="7"/>
        <v>9</v>
      </c>
      <c r="C481" s="284" t="s">
        <v>744</v>
      </c>
      <c r="D481" s="285">
        <v>0</v>
      </c>
      <c r="E481" s="285">
        <v>0</v>
      </c>
      <c r="F481" s="285">
        <v>0</v>
      </c>
      <c r="G481" s="285">
        <v>0</v>
      </c>
      <c r="H481" s="286"/>
      <c r="I481" s="286"/>
    </row>
    <row r="482" spans="1:9" x14ac:dyDescent="0.25">
      <c r="A482" s="284" t="s">
        <v>745</v>
      </c>
      <c r="B482" s="1">
        <f t="shared" si="7"/>
        <v>13</v>
      </c>
      <c r="C482" s="284" t="s">
        <v>746</v>
      </c>
      <c r="D482" s="285">
        <v>0</v>
      </c>
      <c r="E482" s="285">
        <v>0</v>
      </c>
      <c r="F482" s="285">
        <v>0</v>
      </c>
      <c r="G482" s="285">
        <v>0</v>
      </c>
      <c r="H482" s="286"/>
      <c r="I482" s="286"/>
    </row>
    <row r="483" spans="1:9" ht="30" x14ac:dyDescent="0.25">
      <c r="A483" s="284" t="s">
        <v>747</v>
      </c>
      <c r="B483" s="1">
        <f t="shared" si="7"/>
        <v>13</v>
      </c>
      <c r="C483" s="284" t="s">
        <v>748</v>
      </c>
      <c r="D483" s="285">
        <v>0</v>
      </c>
      <c r="E483" s="285">
        <v>0</v>
      </c>
      <c r="F483" s="285">
        <v>0</v>
      </c>
      <c r="G483" s="285">
        <v>0</v>
      </c>
      <c r="H483" s="286"/>
      <c r="I483" s="286"/>
    </row>
    <row r="484" spans="1:9" ht="30" x14ac:dyDescent="0.25">
      <c r="A484" s="284" t="s">
        <v>749</v>
      </c>
      <c r="B484" s="1">
        <f t="shared" si="7"/>
        <v>13</v>
      </c>
      <c r="C484" s="284" t="s">
        <v>750</v>
      </c>
      <c r="D484" s="285">
        <v>0</v>
      </c>
      <c r="E484" s="285">
        <v>0</v>
      </c>
      <c r="F484" s="285">
        <v>0</v>
      </c>
      <c r="G484" s="285">
        <v>0</v>
      </c>
      <c r="H484" s="286"/>
      <c r="I484" s="286"/>
    </row>
    <row r="485" spans="1:9" ht="30" x14ac:dyDescent="0.25">
      <c r="A485" s="284" t="s">
        <v>751</v>
      </c>
      <c r="B485" s="1">
        <f t="shared" si="7"/>
        <v>13</v>
      </c>
      <c r="C485" s="284" t="s">
        <v>752</v>
      </c>
      <c r="D485" s="285">
        <v>0</v>
      </c>
      <c r="E485" s="285">
        <v>0</v>
      </c>
      <c r="F485" s="285">
        <v>0</v>
      </c>
      <c r="G485" s="285">
        <v>0</v>
      </c>
      <c r="H485" s="286"/>
      <c r="I485" s="286"/>
    </row>
    <row r="486" spans="1:9" x14ac:dyDescent="0.25">
      <c r="A486" s="284" t="s">
        <v>753</v>
      </c>
      <c r="B486" s="1">
        <f t="shared" si="7"/>
        <v>9</v>
      </c>
      <c r="C486" s="284" t="s">
        <v>754</v>
      </c>
      <c r="D486" s="285">
        <v>0</v>
      </c>
      <c r="E486" s="285">
        <v>0</v>
      </c>
      <c r="F486" s="285">
        <v>0</v>
      </c>
      <c r="G486" s="285">
        <v>0</v>
      </c>
      <c r="H486" s="286"/>
      <c r="I486" s="286"/>
    </row>
    <row r="487" spans="1:9" x14ac:dyDescent="0.25">
      <c r="A487" s="284" t="s">
        <v>755</v>
      </c>
      <c r="B487" s="1">
        <f t="shared" si="7"/>
        <v>13</v>
      </c>
      <c r="C487" s="284" t="s">
        <v>756</v>
      </c>
      <c r="D487" s="285">
        <v>0</v>
      </c>
      <c r="E487" s="285">
        <v>0</v>
      </c>
      <c r="F487" s="285">
        <v>0</v>
      </c>
      <c r="G487" s="285">
        <v>0</v>
      </c>
      <c r="H487" s="286"/>
      <c r="I487" s="286"/>
    </row>
    <row r="488" spans="1:9" x14ac:dyDescent="0.25">
      <c r="A488" s="284" t="s">
        <v>757</v>
      </c>
      <c r="B488" s="1">
        <f t="shared" si="7"/>
        <v>9</v>
      </c>
      <c r="C488" s="284" t="s">
        <v>758</v>
      </c>
      <c r="D488" s="285">
        <v>0</v>
      </c>
      <c r="E488" s="285">
        <v>0</v>
      </c>
      <c r="F488" s="285">
        <v>0</v>
      </c>
      <c r="G488" s="285">
        <v>0</v>
      </c>
      <c r="H488" s="286"/>
      <c r="I488" s="286"/>
    </row>
    <row r="489" spans="1:9" ht="30" x14ac:dyDescent="0.25">
      <c r="A489" s="284" t="s">
        <v>759</v>
      </c>
      <c r="B489" s="1">
        <f t="shared" si="7"/>
        <v>13</v>
      </c>
      <c r="C489" s="284" t="s">
        <v>760</v>
      </c>
      <c r="D489" s="285">
        <v>0</v>
      </c>
      <c r="E489" s="285">
        <v>0</v>
      </c>
      <c r="F489" s="285">
        <v>0</v>
      </c>
      <c r="G489" s="285">
        <v>0</v>
      </c>
      <c r="H489" s="286"/>
      <c r="I489" s="286"/>
    </row>
    <row r="490" spans="1:9" x14ac:dyDescent="0.25">
      <c r="A490" s="284" t="s">
        <v>761</v>
      </c>
      <c r="B490" s="1">
        <f t="shared" si="7"/>
        <v>1</v>
      </c>
      <c r="C490" s="284" t="s">
        <v>762</v>
      </c>
      <c r="D490" s="285">
        <v>0</v>
      </c>
      <c r="E490" s="285">
        <v>935415471</v>
      </c>
      <c r="F490" s="285">
        <v>86329335301</v>
      </c>
      <c r="G490" s="285">
        <v>85393919830</v>
      </c>
    </row>
    <row r="491" spans="1:9" x14ac:dyDescent="0.25">
      <c r="A491" s="284" t="s">
        <v>763</v>
      </c>
      <c r="B491" s="1">
        <f t="shared" si="7"/>
        <v>3</v>
      </c>
      <c r="C491" s="284" t="s">
        <v>764</v>
      </c>
      <c r="D491" s="285">
        <v>0</v>
      </c>
      <c r="E491" s="285">
        <v>258540</v>
      </c>
      <c r="F491" s="285">
        <v>1240992</v>
      </c>
      <c r="G491" s="285">
        <v>982452</v>
      </c>
      <c r="H491" s="286"/>
      <c r="I491" s="286"/>
    </row>
    <row r="492" spans="1:9" ht="30" x14ac:dyDescent="0.25">
      <c r="A492" s="284" t="s">
        <v>765</v>
      </c>
      <c r="B492" s="1">
        <f t="shared" si="7"/>
        <v>6</v>
      </c>
      <c r="C492" s="284" t="s">
        <v>766</v>
      </c>
      <c r="D492" s="285">
        <v>0</v>
      </c>
      <c r="E492" s="285">
        <v>258540</v>
      </c>
      <c r="F492" s="285">
        <v>1240992</v>
      </c>
      <c r="G492" s="285">
        <v>982452</v>
      </c>
      <c r="H492" s="286"/>
      <c r="I492" s="286"/>
    </row>
    <row r="493" spans="1:9" x14ac:dyDescent="0.25">
      <c r="A493" s="284" t="s">
        <v>767</v>
      </c>
      <c r="B493" s="1">
        <f t="shared" si="7"/>
        <v>9</v>
      </c>
      <c r="C493" s="284" t="s">
        <v>37</v>
      </c>
      <c r="D493" s="285">
        <v>0</v>
      </c>
      <c r="E493" s="285">
        <v>258540</v>
      </c>
      <c r="F493" s="285">
        <v>1240992</v>
      </c>
      <c r="G493" s="285">
        <v>982452</v>
      </c>
      <c r="H493" s="286"/>
      <c r="I493" s="286"/>
    </row>
    <row r="494" spans="1:9" x14ac:dyDescent="0.25">
      <c r="A494" s="284" t="s">
        <v>768</v>
      </c>
      <c r="B494" s="1">
        <f t="shared" si="7"/>
        <v>13</v>
      </c>
      <c r="C494" s="284" t="s">
        <v>37</v>
      </c>
      <c r="D494" s="285">
        <v>0</v>
      </c>
      <c r="E494" s="285">
        <v>258540</v>
      </c>
      <c r="F494" s="285">
        <v>1240992</v>
      </c>
      <c r="G494" s="285">
        <v>982452</v>
      </c>
      <c r="H494" s="286"/>
      <c r="I494" s="286"/>
    </row>
    <row r="495" spans="1:9" x14ac:dyDescent="0.25">
      <c r="A495" s="284" t="s">
        <v>769</v>
      </c>
      <c r="B495" s="1">
        <f t="shared" si="7"/>
        <v>3</v>
      </c>
      <c r="C495" s="284" t="s">
        <v>770</v>
      </c>
      <c r="D495" s="285">
        <v>0</v>
      </c>
      <c r="E495" s="285">
        <v>935033920</v>
      </c>
      <c r="F495" s="285">
        <v>86054482613.580002</v>
      </c>
      <c r="G495" s="285">
        <v>85119448693.580002</v>
      </c>
      <c r="H495" s="286"/>
      <c r="I495" s="286"/>
    </row>
    <row r="496" spans="1:9" x14ac:dyDescent="0.25">
      <c r="A496" s="284" t="s">
        <v>771</v>
      </c>
      <c r="B496" s="1">
        <f t="shared" si="7"/>
        <v>6</v>
      </c>
      <c r="C496" s="284" t="s">
        <v>772</v>
      </c>
      <c r="D496" s="285">
        <v>0</v>
      </c>
      <c r="E496" s="285">
        <v>703971054</v>
      </c>
      <c r="F496" s="285">
        <v>78436135881.580002</v>
      </c>
      <c r="G496" s="285">
        <v>77732164827.580002</v>
      </c>
      <c r="H496" s="286"/>
      <c r="I496" s="286"/>
    </row>
    <row r="497" spans="1:9" x14ac:dyDescent="0.25">
      <c r="A497" s="284" t="s">
        <v>773</v>
      </c>
      <c r="B497" s="1">
        <f t="shared" si="7"/>
        <v>9</v>
      </c>
      <c r="C497" s="284" t="s">
        <v>774</v>
      </c>
      <c r="D497" s="285">
        <v>0</v>
      </c>
      <c r="E497" s="285">
        <v>703971054</v>
      </c>
      <c r="F497" s="285">
        <v>74478659559.580002</v>
      </c>
      <c r="G497" s="285">
        <v>73774688505.580002</v>
      </c>
      <c r="H497" s="286"/>
      <c r="I497" s="286"/>
    </row>
    <row r="498" spans="1:9" x14ac:dyDescent="0.25">
      <c r="A498" s="284" t="s">
        <v>775</v>
      </c>
      <c r="B498" s="1">
        <f t="shared" si="7"/>
        <v>9</v>
      </c>
      <c r="C498" s="284" t="s">
        <v>776</v>
      </c>
      <c r="D498" s="285">
        <v>0</v>
      </c>
      <c r="E498" s="285">
        <v>0</v>
      </c>
      <c r="F498" s="285">
        <v>3957476322</v>
      </c>
      <c r="G498" s="285">
        <v>3957476322</v>
      </c>
      <c r="H498" s="286"/>
      <c r="I498" s="286"/>
    </row>
    <row r="499" spans="1:9" x14ac:dyDescent="0.25">
      <c r="A499" s="284" t="s">
        <v>777</v>
      </c>
      <c r="B499" s="1">
        <f t="shared" si="7"/>
        <v>6</v>
      </c>
      <c r="C499" s="284" t="s">
        <v>778</v>
      </c>
      <c r="D499" s="285">
        <v>0</v>
      </c>
      <c r="E499" s="285">
        <v>231062866</v>
      </c>
      <c r="F499" s="285">
        <v>7618346732</v>
      </c>
      <c r="G499" s="285">
        <v>7387283866</v>
      </c>
      <c r="H499" s="286"/>
      <c r="I499" s="286"/>
    </row>
    <row r="500" spans="1:9" x14ac:dyDescent="0.25">
      <c r="A500" s="284" t="s">
        <v>779</v>
      </c>
      <c r="B500" s="1">
        <f t="shared" si="7"/>
        <v>9</v>
      </c>
      <c r="C500" s="284" t="s">
        <v>780</v>
      </c>
      <c r="D500" s="285">
        <v>0</v>
      </c>
      <c r="E500" s="285">
        <v>231062866</v>
      </c>
      <c r="F500" s="285">
        <v>7618346732</v>
      </c>
      <c r="G500" s="285">
        <v>7387283866</v>
      </c>
      <c r="H500" s="286"/>
      <c r="I500" s="286"/>
    </row>
    <row r="501" spans="1:9" x14ac:dyDescent="0.25">
      <c r="A501" s="284" t="s">
        <v>781</v>
      </c>
      <c r="B501" s="1">
        <f t="shared" si="7"/>
        <v>3</v>
      </c>
      <c r="C501" s="284" t="s">
        <v>782</v>
      </c>
      <c r="D501" s="285">
        <v>0</v>
      </c>
      <c r="E501" s="285">
        <v>123011</v>
      </c>
      <c r="F501" s="285">
        <v>273611695.42000002</v>
      </c>
      <c r="G501" s="285">
        <v>273488684.42000002</v>
      </c>
      <c r="H501" s="286"/>
      <c r="I501" s="286"/>
    </row>
    <row r="502" spans="1:9" x14ac:dyDescent="0.25">
      <c r="A502" s="284" t="s">
        <v>783</v>
      </c>
      <c r="B502" s="1">
        <f t="shared" si="7"/>
        <v>6</v>
      </c>
      <c r="C502" s="284" t="s">
        <v>784</v>
      </c>
      <c r="D502" s="285">
        <v>0</v>
      </c>
      <c r="E502" s="285">
        <v>0</v>
      </c>
      <c r="F502" s="285">
        <v>89374740.219999999</v>
      </c>
      <c r="G502" s="285">
        <v>89374740.219999999</v>
      </c>
      <c r="H502" s="286"/>
      <c r="I502" s="286"/>
    </row>
    <row r="503" spans="1:9" ht="30" x14ac:dyDescent="0.25">
      <c r="A503" s="284" t="s">
        <v>785</v>
      </c>
      <c r="B503" s="1">
        <f t="shared" si="7"/>
        <v>9</v>
      </c>
      <c r="C503" s="284" t="s">
        <v>786</v>
      </c>
      <c r="D503" s="285">
        <v>0</v>
      </c>
      <c r="E503" s="285">
        <v>0</v>
      </c>
      <c r="F503" s="285">
        <v>89374740.219999999</v>
      </c>
      <c r="G503" s="285">
        <v>89374740.219999999</v>
      </c>
      <c r="H503" s="286"/>
      <c r="I503" s="286"/>
    </row>
    <row r="504" spans="1:9" ht="30" x14ac:dyDescent="0.25">
      <c r="A504" s="284" t="s">
        <v>787</v>
      </c>
      <c r="B504" s="1">
        <f t="shared" si="7"/>
        <v>13</v>
      </c>
      <c r="C504" s="284" t="s">
        <v>786</v>
      </c>
      <c r="D504" s="285">
        <v>0</v>
      </c>
      <c r="E504" s="285">
        <v>0</v>
      </c>
      <c r="F504" s="285">
        <v>89374740.219999999</v>
      </c>
      <c r="G504" s="285">
        <v>89374740.219999999</v>
      </c>
      <c r="H504" s="286"/>
      <c r="I504" s="286"/>
    </row>
    <row r="505" spans="1:9" x14ac:dyDescent="0.25">
      <c r="A505" s="284" t="s">
        <v>788</v>
      </c>
      <c r="B505" s="1">
        <f t="shared" si="7"/>
        <v>6</v>
      </c>
      <c r="C505" s="284" t="s">
        <v>789</v>
      </c>
      <c r="D505" s="285">
        <v>0</v>
      </c>
      <c r="E505" s="285">
        <v>123011</v>
      </c>
      <c r="F505" s="285">
        <v>110455521</v>
      </c>
      <c r="G505" s="285">
        <v>110332510</v>
      </c>
      <c r="H505" s="286"/>
      <c r="I505" s="286"/>
    </row>
    <row r="506" spans="1:9" x14ac:dyDescent="0.25">
      <c r="A506" s="284" t="s">
        <v>790</v>
      </c>
      <c r="B506" s="1">
        <f t="shared" si="7"/>
        <v>9</v>
      </c>
      <c r="C506" s="284" t="s">
        <v>68</v>
      </c>
      <c r="D506" s="285">
        <v>0</v>
      </c>
      <c r="E506" s="285">
        <v>0</v>
      </c>
      <c r="F506" s="285">
        <v>110285800</v>
      </c>
      <c r="G506" s="285">
        <v>110285800</v>
      </c>
      <c r="H506" s="286"/>
      <c r="I506" s="286"/>
    </row>
    <row r="507" spans="1:9" x14ac:dyDescent="0.25">
      <c r="A507" s="284" t="s">
        <v>791</v>
      </c>
      <c r="B507" s="1">
        <f t="shared" si="7"/>
        <v>13</v>
      </c>
      <c r="C507" s="284" t="s">
        <v>68</v>
      </c>
      <c r="D507" s="285">
        <v>0</v>
      </c>
      <c r="E507" s="285">
        <v>0</v>
      </c>
      <c r="F507" s="285">
        <v>110285800</v>
      </c>
      <c r="G507" s="285">
        <v>110285800</v>
      </c>
      <c r="H507" s="286"/>
      <c r="I507" s="286"/>
    </row>
    <row r="508" spans="1:9" x14ac:dyDescent="0.25">
      <c r="A508" s="284" t="s">
        <v>792</v>
      </c>
      <c r="B508" s="1">
        <f t="shared" si="7"/>
        <v>9</v>
      </c>
      <c r="C508" s="284" t="s">
        <v>793</v>
      </c>
      <c r="D508" s="285">
        <v>0</v>
      </c>
      <c r="E508" s="285">
        <v>123011</v>
      </c>
      <c r="F508" s="285">
        <v>169721</v>
      </c>
      <c r="G508" s="285">
        <v>46710</v>
      </c>
      <c r="H508" s="286"/>
      <c r="I508" s="286"/>
    </row>
    <row r="509" spans="1:9" x14ac:dyDescent="0.25">
      <c r="A509" s="284" t="s">
        <v>794</v>
      </c>
      <c r="B509" s="1">
        <f t="shared" si="7"/>
        <v>13</v>
      </c>
      <c r="C509" s="284" t="s">
        <v>795</v>
      </c>
      <c r="D509" s="285">
        <v>0</v>
      </c>
      <c r="E509" s="285">
        <v>0</v>
      </c>
      <c r="F509" s="285">
        <v>6480</v>
      </c>
      <c r="G509" s="285">
        <v>6480</v>
      </c>
      <c r="H509" s="286"/>
      <c r="I509" s="286"/>
    </row>
    <row r="510" spans="1:9" x14ac:dyDescent="0.25">
      <c r="A510" s="284" t="s">
        <v>796</v>
      </c>
      <c r="B510" s="1">
        <f t="shared" si="7"/>
        <v>13</v>
      </c>
      <c r="C510" s="284" t="s">
        <v>797</v>
      </c>
      <c r="D510" s="285">
        <v>0</v>
      </c>
      <c r="E510" s="285">
        <v>123011</v>
      </c>
      <c r="F510" s="285">
        <v>163241</v>
      </c>
      <c r="G510" s="285">
        <v>40230</v>
      </c>
      <c r="H510" s="286"/>
      <c r="I510" s="286"/>
    </row>
    <row r="511" spans="1:9" x14ac:dyDescent="0.25">
      <c r="A511" s="284" t="s">
        <v>798</v>
      </c>
      <c r="B511" s="1">
        <f t="shared" si="7"/>
        <v>6</v>
      </c>
      <c r="C511" s="284" t="s">
        <v>799</v>
      </c>
      <c r="D511" s="285">
        <v>0</v>
      </c>
      <c r="E511" s="285">
        <v>0</v>
      </c>
      <c r="F511" s="285">
        <v>73781434.200000003</v>
      </c>
      <c r="G511" s="285">
        <v>73781434.200000003</v>
      </c>
      <c r="H511" s="286"/>
      <c r="I511" s="286"/>
    </row>
    <row r="512" spans="1:9" x14ac:dyDescent="0.25">
      <c r="A512" s="284" t="s">
        <v>800</v>
      </c>
      <c r="B512" s="1">
        <f t="shared" si="7"/>
        <v>9</v>
      </c>
      <c r="C512" s="284" t="s">
        <v>801</v>
      </c>
      <c r="D512" s="285">
        <v>0</v>
      </c>
      <c r="E512" s="285">
        <v>0</v>
      </c>
      <c r="F512" s="285">
        <v>73781434.200000003</v>
      </c>
      <c r="G512" s="285">
        <v>73781434.200000003</v>
      </c>
      <c r="H512" s="286"/>
      <c r="I512" s="286"/>
    </row>
    <row r="513" spans="1:9" x14ac:dyDescent="0.25">
      <c r="A513" s="284" t="s">
        <v>802</v>
      </c>
      <c r="B513" s="1">
        <f t="shared" si="7"/>
        <v>13</v>
      </c>
      <c r="C513" s="284" t="s">
        <v>801</v>
      </c>
      <c r="D513" s="285">
        <v>0</v>
      </c>
      <c r="E513" s="285">
        <v>0</v>
      </c>
      <c r="F513" s="285">
        <v>73781434.200000003</v>
      </c>
      <c r="G513" s="285">
        <v>73781434.200000003</v>
      </c>
      <c r="H513" s="286"/>
      <c r="I513" s="286"/>
    </row>
    <row r="514" spans="1:9" x14ac:dyDescent="0.25">
      <c r="A514" s="284" t="s">
        <v>803</v>
      </c>
      <c r="B514" s="1">
        <f t="shared" si="7"/>
        <v>1</v>
      </c>
      <c r="C514" s="284" t="s">
        <v>804</v>
      </c>
      <c r="D514" s="285">
        <v>0</v>
      </c>
      <c r="E514" s="285">
        <v>86534963796.399994</v>
      </c>
      <c r="F514" s="285">
        <v>5890319792.0900002</v>
      </c>
      <c r="G514" s="285">
        <v>80644644004.309998</v>
      </c>
      <c r="I514" s="302">
        <f>+G490-G514</f>
        <v>4749275825.6900024</v>
      </c>
    </row>
    <row r="515" spans="1:9" x14ac:dyDescent="0.25">
      <c r="A515" s="284" t="s">
        <v>805</v>
      </c>
      <c r="B515" s="1">
        <f t="shared" si="7"/>
        <v>3</v>
      </c>
      <c r="C515" s="284" t="s">
        <v>806</v>
      </c>
      <c r="D515" s="285">
        <v>0</v>
      </c>
      <c r="E515" s="285">
        <v>83315559210.020004</v>
      </c>
      <c r="F515" s="285">
        <v>5819773413.4399996</v>
      </c>
      <c r="G515" s="285">
        <v>77495785796.580002</v>
      </c>
      <c r="H515" s="286"/>
      <c r="I515" s="286"/>
    </row>
    <row r="516" spans="1:9" x14ac:dyDescent="0.25">
      <c r="A516" s="284" t="s">
        <v>807</v>
      </c>
      <c r="B516" s="1">
        <f t="shared" si="7"/>
        <v>6</v>
      </c>
      <c r="C516" s="284" t="s">
        <v>808</v>
      </c>
      <c r="D516" s="285">
        <v>0</v>
      </c>
      <c r="E516" s="285">
        <v>34058377827</v>
      </c>
      <c r="F516" s="285">
        <v>0</v>
      </c>
      <c r="G516" s="285">
        <v>34058377827</v>
      </c>
      <c r="H516" s="286"/>
      <c r="I516" s="286"/>
    </row>
    <row r="517" spans="1:9" x14ac:dyDescent="0.25">
      <c r="A517" s="284" t="s">
        <v>809</v>
      </c>
      <c r="B517" s="1">
        <f t="shared" si="7"/>
        <v>9</v>
      </c>
      <c r="C517" s="284" t="s">
        <v>810</v>
      </c>
      <c r="D517" s="285">
        <v>0</v>
      </c>
      <c r="E517" s="285">
        <v>26097331540</v>
      </c>
      <c r="F517" s="285">
        <v>0</v>
      </c>
      <c r="G517" s="285">
        <v>26097331540</v>
      </c>
      <c r="H517" s="286"/>
      <c r="I517" s="286"/>
    </row>
    <row r="518" spans="1:9" x14ac:dyDescent="0.25">
      <c r="A518" s="284" t="s">
        <v>811</v>
      </c>
      <c r="B518" s="1">
        <f t="shared" si="7"/>
        <v>13</v>
      </c>
      <c r="C518" s="284" t="s">
        <v>810</v>
      </c>
      <c r="D518" s="285">
        <v>0</v>
      </c>
      <c r="E518" s="285">
        <v>26097331540</v>
      </c>
      <c r="F518" s="285">
        <v>0</v>
      </c>
      <c r="G518" s="285">
        <v>26097331540</v>
      </c>
      <c r="H518" s="286"/>
      <c r="I518" s="286"/>
    </row>
    <row r="519" spans="1:9" x14ac:dyDescent="0.25">
      <c r="A519" s="284" t="s">
        <v>812</v>
      </c>
      <c r="B519" s="1">
        <f t="shared" si="7"/>
        <v>9</v>
      </c>
      <c r="C519" s="284" t="s">
        <v>813</v>
      </c>
      <c r="D519" s="285">
        <v>0</v>
      </c>
      <c r="E519" s="285">
        <v>44333017</v>
      </c>
      <c r="F519" s="285">
        <v>0</v>
      </c>
      <c r="G519" s="285">
        <v>44333017</v>
      </c>
      <c r="H519" s="286"/>
      <c r="I519" s="286"/>
    </row>
    <row r="520" spans="1:9" x14ac:dyDescent="0.25">
      <c r="A520" s="284" t="s">
        <v>814</v>
      </c>
      <c r="B520" s="1">
        <f t="shared" si="7"/>
        <v>13</v>
      </c>
      <c r="C520" s="284" t="s">
        <v>813</v>
      </c>
      <c r="D520" s="285">
        <v>0</v>
      </c>
      <c r="E520" s="285">
        <v>44333017</v>
      </c>
      <c r="F520" s="285">
        <v>0</v>
      </c>
      <c r="G520" s="285">
        <v>44333017</v>
      </c>
      <c r="H520" s="286"/>
      <c r="I520" s="286"/>
    </row>
    <row r="521" spans="1:9" x14ac:dyDescent="0.25">
      <c r="A521" s="284" t="s">
        <v>815</v>
      </c>
      <c r="B521" s="1">
        <f t="shared" si="7"/>
        <v>9</v>
      </c>
      <c r="C521" s="284" t="s">
        <v>816</v>
      </c>
      <c r="D521" s="285">
        <v>0</v>
      </c>
      <c r="E521" s="285">
        <v>5869667606</v>
      </c>
      <c r="F521" s="285">
        <v>0</v>
      </c>
      <c r="G521" s="285">
        <v>5869667606</v>
      </c>
      <c r="H521" s="286"/>
      <c r="I521" s="286"/>
    </row>
    <row r="522" spans="1:9" x14ac:dyDescent="0.25">
      <c r="A522" s="284" t="s">
        <v>817</v>
      </c>
      <c r="B522" s="1">
        <f t="shared" ref="B522:B585" si="8">LEN(A522)</f>
        <v>13</v>
      </c>
      <c r="C522" s="284" t="s">
        <v>816</v>
      </c>
      <c r="D522" s="285">
        <v>0</v>
      </c>
      <c r="E522" s="285">
        <v>5869667606</v>
      </c>
      <c r="F522" s="285">
        <v>0</v>
      </c>
      <c r="G522" s="285">
        <v>5869667606</v>
      </c>
      <c r="H522" s="286"/>
      <c r="I522" s="286"/>
    </row>
    <row r="523" spans="1:9" x14ac:dyDescent="0.25">
      <c r="A523" s="284" t="s">
        <v>818</v>
      </c>
      <c r="B523" s="1">
        <f t="shared" si="8"/>
        <v>9</v>
      </c>
      <c r="C523" s="284" t="s">
        <v>819</v>
      </c>
      <c r="D523" s="285">
        <v>0</v>
      </c>
      <c r="E523" s="285">
        <v>544960887</v>
      </c>
      <c r="F523" s="285">
        <v>0</v>
      </c>
      <c r="G523" s="285">
        <v>544960887</v>
      </c>
      <c r="H523" s="286"/>
      <c r="I523" s="286"/>
    </row>
    <row r="524" spans="1:9" x14ac:dyDescent="0.25">
      <c r="A524" s="284" t="s">
        <v>820</v>
      </c>
      <c r="B524" s="1">
        <f t="shared" si="8"/>
        <v>13</v>
      </c>
      <c r="C524" s="284" t="s">
        <v>819</v>
      </c>
      <c r="D524" s="285">
        <v>0</v>
      </c>
      <c r="E524" s="285">
        <v>544960887</v>
      </c>
      <c r="F524" s="285">
        <v>0</v>
      </c>
      <c r="G524" s="285">
        <v>544960887</v>
      </c>
      <c r="H524" s="286"/>
      <c r="I524" s="286"/>
    </row>
    <row r="525" spans="1:9" x14ac:dyDescent="0.25">
      <c r="A525" s="284" t="s">
        <v>821</v>
      </c>
      <c r="B525" s="1">
        <f t="shared" si="8"/>
        <v>9</v>
      </c>
      <c r="C525" s="284" t="s">
        <v>650</v>
      </c>
      <c r="D525" s="285">
        <v>0</v>
      </c>
      <c r="E525" s="285">
        <v>1502084777</v>
      </c>
      <c r="F525" s="285">
        <v>0</v>
      </c>
      <c r="G525" s="285">
        <v>1502084777</v>
      </c>
      <c r="H525" s="286"/>
      <c r="I525" s="286"/>
    </row>
    <row r="526" spans="1:9" x14ac:dyDescent="0.25">
      <c r="A526" s="284" t="s">
        <v>822</v>
      </c>
      <c r="B526" s="1">
        <f t="shared" si="8"/>
        <v>13</v>
      </c>
      <c r="C526" s="284" t="s">
        <v>823</v>
      </c>
      <c r="D526" s="285">
        <v>0</v>
      </c>
      <c r="E526" s="285">
        <v>575516943</v>
      </c>
      <c r="F526" s="285">
        <v>0</v>
      </c>
      <c r="G526" s="285">
        <v>575516943</v>
      </c>
      <c r="H526" s="286"/>
      <c r="I526" s="286"/>
    </row>
    <row r="527" spans="1:9" x14ac:dyDescent="0.25">
      <c r="A527" s="284" t="s">
        <v>824</v>
      </c>
      <c r="B527" s="1">
        <f t="shared" si="8"/>
        <v>13</v>
      </c>
      <c r="C527" s="284" t="s">
        <v>825</v>
      </c>
      <c r="D527" s="285">
        <v>0</v>
      </c>
      <c r="E527" s="285">
        <v>926567834</v>
      </c>
      <c r="F527" s="285">
        <v>0</v>
      </c>
      <c r="G527" s="285">
        <v>926567834</v>
      </c>
      <c r="H527" s="286"/>
      <c r="I527" s="286"/>
    </row>
    <row r="528" spans="1:9" x14ac:dyDescent="0.25">
      <c r="A528" s="284" t="s">
        <v>826</v>
      </c>
      <c r="B528" s="1">
        <f t="shared" si="8"/>
        <v>6</v>
      </c>
      <c r="C528" s="284" t="s">
        <v>827</v>
      </c>
      <c r="D528" s="285">
        <v>0</v>
      </c>
      <c r="E528" s="285">
        <v>17345543</v>
      </c>
      <c r="F528" s="285">
        <v>1374388</v>
      </c>
      <c r="G528" s="285">
        <v>15971155</v>
      </c>
      <c r="H528" s="286"/>
      <c r="I528" s="286"/>
    </row>
    <row r="529" spans="1:9" x14ac:dyDescent="0.25">
      <c r="A529" s="284" t="s">
        <v>828</v>
      </c>
      <c r="B529" s="1">
        <f t="shared" si="8"/>
        <v>9</v>
      </c>
      <c r="C529" s="284" t="s">
        <v>676</v>
      </c>
      <c r="D529" s="285">
        <v>0</v>
      </c>
      <c r="E529" s="285">
        <v>17345543</v>
      </c>
      <c r="F529" s="285">
        <v>1374388</v>
      </c>
      <c r="G529" s="285">
        <v>15971155</v>
      </c>
      <c r="H529" s="286"/>
      <c r="I529" s="286"/>
    </row>
    <row r="530" spans="1:9" x14ac:dyDescent="0.25">
      <c r="A530" s="284" t="s">
        <v>829</v>
      </c>
      <c r="B530" s="1">
        <f t="shared" si="8"/>
        <v>13</v>
      </c>
      <c r="C530" s="284" t="s">
        <v>676</v>
      </c>
      <c r="D530" s="285">
        <v>0</v>
      </c>
      <c r="E530" s="285">
        <v>17345543</v>
      </c>
      <c r="F530" s="285">
        <v>1374388</v>
      </c>
      <c r="G530" s="285">
        <v>15971155</v>
      </c>
      <c r="H530" s="286"/>
      <c r="I530" s="286"/>
    </row>
    <row r="531" spans="1:9" x14ac:dyDescent="0.25">
      <c r="A531" s="284" t="s">
        <v>830</v>
      </c>
      <c r="B531" s="1">
        <f t="shared" si="8"/>
        <v>6</v>
      </c>
      <c r="C531" s="284" t="s">
        <v>831</v>
      </c>
      <c r="D531" s="285">
        <v>0</v>
      </c>
      <c r="E531" s="285">
        <v>14914498619</v>
      </c>
      <c r="F531" s="285">
        <v>3036500551</v>
      </c>
      <c r="G531" s="285">
        <v>11877998068</v>
      </c>
      <c r="H531" s="286"/>
      <c r="I531" s="286"/>
    </row>
    <row r="532" spans="1:9" x14ac:dyDescent="0.25">
      <c r="A532" s="284" t="s">
        <v>832</v>
      </c>
      <c r="B532" s="1">
        <f t="shared" si="8"/>
        <v>9</v>
      </c>
      <c r="C532" s="284" t="s">
        <v>673</v>
      </c>
      <c r="D532" s="285">
        <v>0</v>
      </c>
      <c r="E532" s="285">
        <v>1581540800</v>
      </c>
      <c r="F532" s="285">
        <v>11800</v>
      </c>
      <c r="G532" s="285">
        <v>1581529000</v>
      </c>
      <c r="H532" s="286"/>
      <c r="I532" s="286"/>
    </row>
    <row r="533" spans="1:9" x14ac:dyDescent="0.25">
      <c r="A533" s="284" t="s">
        <v>833</v>
      </c>
      <c r="B533" s="1">
        <f t="shared" si="8"/>
        <v>13</v>
      </c>
      <c r="C533" s="284" t="s">
        <v>673</v>
      </c>
      <c r="D533" s="285">
        <v>0</v>
      </c>
      <c r="E533" s="285">
        <v>1581540800</v>
      </c>
      <c r="F533" s="285">
        <v>11800</v>
      </c>
      <c r="G533" s="285">
        <v>1581529000</v>
      </c>
      <c r="H533" s="286"/>
      <c r="I533" s="286"/>
    </row>
    <row r="534" spans="1:9" x14ac:dyDescent="0.25">
      <c r="A534" s="284" t="s">
        <v>834</v>
      </c>
      <c r="B534" s="1">
        <f t="shared" si="8"/>
        <v>9</v>
      </c>
      <c r="C534" s="284" t="s">
        <v>835</v>
      </c>
      <c r="D534" s="285">
        <v>0</v>
      </c>
      <c r="E534" s="285">
        <v>3462140804</v>
      </c>
      <c r="F534" s="285">
        <v>5500</v>
      </c>
      <c r="G534" s="285">
        <v>3462135304</v>
      </c>
      <c r="H534" s="286"/>
      <c r="I534" s="286"/>
    </row>
    <row r="535" spans="1:9" x14ac:dyDescent="0.25">
      <c r="A535" s="284" t="s">
        <v>836</v>
      </c>
      <c r="B535" s="1">
        <f t="shared" si="8"/>
        <v>13</v>
      </c>
      <c r="C535" s="284" t="s">
        <v>835</v>
      </c>
      <c r="D535" s="285">
        <v>0</v>
      </c>
      <c r="E535" s="285">
        <v>3462140804</v>
      </c>
      <c r="F535" s="285">
        <v>5500</v>
      </c>
      <c r="G535" s="285">
        <v>3462135304</v>
      </c>
      <c r="H535" s="286"/>
      <c r="I535" s="286"/>
    </row>
    <row r="536" spans="1:9" x14ac:dyDescent="0.25">
      <c r="A536" s="284" t="s">
        <v>837</v>
      </c>
      <c r="B536" s="1">
        <f t="shared" si="8"/>
        <v>9</v>
      </c>
      <c r="C536" s="284" t="s">
        <v>838</v>
      </c>
      <c r="D536" s="285">
        <v>0</v>
      </c>
      <c r="E536" s="285">
        <v>1089726700</v>
      </c>
      <c r="F536" s="285">
        <v>300</v>
      </c>
      <c r="G536" s="285">
        <v>1089726400</v>
      </c>
      <c r="H536" s="286"/>
      <c r="I536" s="286"/>
    </row>
    <row r="537" spans="1:9" x14ac:dyDescent="0.25">
      <c r="A537" s="284" t="s">
        <v>839</v>
      </c>
      <c r="B537" s="1">
        <f t="shared" si="8"/>
        <v>13</v>
      </c>
      <c r="C537" s="284" t="s">
        <v>838</v>
      </c>
      <c r="D537" s="285">
        <v>0</v>
      </c>
      <c r="E537" s="285">
        <v>1089726700</v>
      </c>
      <c r="F537" s="285">
        <v>300</v>
      </c>
      <c r="G537" s="285">
        <v>1089726400</v>
      </c>
      <c r="H537" s="286"/>
      <c r="I537" s="286"/>
    </row>
    <row r="538" spans="1:9" ht="30" x14ac:dyDescent="0.25">
      <c r="A538" s="284" t="s">
        <v>840</v>
      </c>
      <c r="B538" s="1">
        <f t="shared" si="8"/>
        <v>9</v>
      </c>
      <c r="C538" s="284" t="s">
        <v>841</v>
      </c>
      <c r="D538" s="285">
        <v>0</v>
      </c>
      <c r="E538" s="285">
        <v>3036475351</v>
      </c>
      <c r="F538" s="285">
        <v>0</v>
      </c>
      <c r="G538" s="285">
        <v>3036475351</v>
      </c>
      <c r="H538" s="286"/>
      <c r="I538" s="286"/>
    </row>
    <row r="539" spans="1:9" ht="30" x14ac:dyDescent="0.25">
      <c r="A539" s="284" t="s">
        <v>842</v>
      </c>
      <c r="B539" s="1">
        <f t="shared" si="8"/>
        <v>13</v>
      </c>
      <c r="C539" s="284" t="s">
        <v>841</v>
      </c>
      <c r="D539" s="285">
        <v>0</v>
      </c>
      <c r="E539" s="285">
        <v>3036475351</v>
      </c>
      <c r="F539" s="285">
        <v>0</v>
      </c>
      <c r="G539" s="285">
        <v>3036475351</v>
      </c>
      <c r="H539" s="286"/>
      <c r="I539" s="286"/>
    </row>
    <row r="540" spans="1:9" ht="30" x14ac:dyDescent="0.25">
      <c r="A540" s="284" t="s">
        <v>843</v>
      </c>
      <c r="B540" s="1">
        <f t="shared" si="8"/>
        <v>9</v>
      </c>
      <c r="C540" s="284" t="s">
        <v>844</v>
      </c>
      <c r="D540" s="285">
        <v>0</v>
      </c>
      <c r="E540" s="285">
        <v>5744614964</v>
      </c>
      <c r="F540" s="285">
        <v>3036482951</v>
      </c>
      <c r="G540" s="285">
        <v>2708132013</v>
      </c>
      <c r="H540" s="286"/>
      <c r="I540" s="286"/>
    </row>
    <row r="541" spans="1:9" ht="30" x14ac:dyDescent="0.25">
      <c r="A541" s="284" t="s">
        <v>845</v>
      </c>
      <c r="B541" s="1">
        <f t="shared" si="8"/>
        <v>13</v>
      </c>
      <c r="C541" s="284" t="s">
        <v>844</v>
      </c>
      <c r="D541" s="285">
        <v>0</v>
      </c>
      <c r="E541" s="285">
        <v>5744614964</v>
      </c>
      <c r="F541" s="285">
        <v>3036482951</v>
      </c>
      <c r="G541" s="285">
        <v>2708132013</v>
      </c>
      <c r="H541" s="286"/>
      <c r="I541" s="286"/>
    </row>
    <row r="542" spans="1:9" x14ac:dyDescent="0.25">
      <c r="A542" s="284" t="s">
        <v>846</v>
      </c>
      <c r="B542" s="1">
        <f t="shared" si="8"/>
        <v>6</v>
      </c>
      <c r="C542" s="284" t="s">
        <v>847</v>
      </c>
      <c r="D542" s="285">
        <v>0</v>
      </c>
      <c r="E542" s="285">
        <v>1977096400</v>
      </c>
      <c r="F542" s="285">
        <v>14800</v>
      </c>
      <c r="G542" s="285">
        <v>1977081600</v>
      </c>
      <c r="H542" s="286"/>
      <c r="I542" s="286"/>
    </row>
    <row r="543" spans="1:9" x14ac:dyDescent="0.25">
      <c r="A543" s="284" t="s">
        <v>848</v>
      </c>
      <c r="B543" s="1">
        <f t="shared" si="8"/>
        <v>9</v>
      </c>
      <c r="C543" s="284" t="s">
        <v>612</v>
      </c>
      <c r="D543" s="285">
        <v>0</v>
      </c>
      <c r="E543" s="285">
        <v>1186173600</v>
      </c>
      <c r="F543" s="285">
        <v>8800</v>
      </c>
      <c r="G543" s="285">
        <v>1186164800</v>
      </c>
      <c r="H543" s="286"/>
      <c r="I543" s="286"/>
    </row>
    <row r="544" spans="1:9" x14ac:dyDescent="0.25">
      <c r="A544" s="284" t="s">
        <v>849</v>
      </c>
      <c r="B544" s="1">
        <f t="shared" si="8"/>
        <v>13</v>
      </c>
      <c r="C544" s="284" t="s">
        <v>612</v>
      </c>
      <c r="D544" s="285">
        <v>0</v>
      </c>
      <c r="E544" s="285">
        <v>1186173600</v>
      </c>
      <c r="F544" s="285">
        <v>8800</v>
      </c>
      <c r="G544" s="285">
        <v>1186164800</v>
      </c>
      <c r="H544" s="286"/>
      <c r="I544" s="286"/>
    </row>
    <row r="545" spans="1:9" x14ac:dyDescent="0.25">
      <c r="A545" s="284" t="s">
        <v>850</v>
      </c>
      <c r="B545" s="1">
        <f t="shared" si="8"/>
        <v>9</v>
      </c>
      <c r="C545" s="284" t="s">
        <v>614</v>
      </c>
      <c r="D545" s="285">
        <v>0</v>
      </c>
      <c r="E545" s="285">
        <v>197746300</v>
      </c>
      <c r="F545" s="285">
        <v>1500</v>
      </c>
      <c r="G545" s="285">
        <v>197744800</v>
      </c>
      <c r="H545" s="286"/>
      <c r="I545" s="286"/>
    </row>
    <row r="546" spans="1:9" x14ac:dyDescent="0.25">
      <c r="A546" s="284" t="s">
        <v>851</v>
      </c>
      <c r="B546" s="1">
        <f t="shared" si="8"/>
        <v>13</v>
      </c>
      <c r="C546" s="284" t="s">
        <v>614</v>
      </c>
      <c r="D546" s="285">
        <v>0</v>
      </c>
      <c r="E546" s="285">
        <v>197746300</v>
      </c>
      <c r="F546" s="285">
        <v>1500</v>
      </c>
      <c r="G546" s="285">
        <v>197744800</v>
      </c>
      <c r="H546" s="286"/>
      <c r="I546" s="286"/>
    </row>
    <row r="547" spans="1:9" x14ac:dyDescent="0.25">
      <c r="A547" s="284" t="s">
        <v>852</v>
      </c>
      <c r="B547" s="1">
        <f t="shared" si="8"/>
        <v>9</v>
      </c>
      <c r="C547" s="284" t="s">
        <v>605</v>
      </c>
      <c r="D547" s="285">
        <v>0</v>
      </c>
      <c r="E547" s="285">
        <v>197746300</v>
      </c>
      <c r="F547" s="285">
        <v>1500</v>
      </c>
      <c r="G547" s="285">
        <v>197744800</v>
      </c>
      <c r="H547" s="286"/>
      <c r="I547" s="286"/>
    </row>
    <row r="548" spans="1:9" x14ac:dyDescent="0.25">
      <c r="A548" s="284" t="s">
        <v>853</v>
      </c>
      <c r="B548" s="1">
        <f t="shared" si="8"/>
        <v>13</v>
      </c>
      <c r="C548" s="284" t="s">
        <v>605</v>
      </c>
      <c r="D548" s="285">
        <v>0</v>
      </c>
      <c r="E548" s="285">
        <v>197746300</v>
      </c>
      <c r="F548" s="285">
        <v>1500</v>
      </c>
      <c r="G548" s="285">
        <v>197744800</v>
      </c>
      <c r="H548" s="286"/>
      <c r="I548" s="286"/>
    </row>
    <row r="549" spans="1:9" ht="30" x14ac:dyDescent="0.25">
      <c r="A549" s="284" t="s">
        <v>854</v>
      </c>
      <c r="B549" s="1">
        <f t="shared" si="8"/>
        <v>9</v>
      </c>
      <c r="C549" s="284" t="s">
        <v>603</v>
      </c>
      <c r="D549" s="285">
        <v>0</v>
      </c>
      <c r="E549" s="285">
        <v>395430200</v>
      </c>
      <c r="F549" s="285">
        <v>3000</v>
      </c>
      <c r="G549" s="285">
        <v>395427200</v>
      </c>
      <c r="H549" s="286"/>
      <c r="I549" s="286"/>
    </row>
    <row r="550" spans="1:9" ht="30" x14ac:dyDescent="0.25">
      <c r="A550" s="284" t="s">
        <v>855</v>
      </c>
      <c r="B550" s="1">
        <f t="shared" si="8"/>
        <v>13</v>
      </c>
      <c r="C550" s="284" t="s">
        <v>603</v>
      </c>
      <c r="D550" s="285">
        <v>0</v>
      </c>
      <c r="E550" s="285">
        <v>395430200</v>
      </c>
      <c r="F550" s="285">
        <v>3000</v>
      </c>
      <c r="G550" s="285">
        <v>395427200</v>
      </c>
      <c r="H550" s="286"/>
      <c r="I550" s="286"/>
    </row>
    <row r="551" spans="1:9" x14ac:dyDescent="0.25">
      <c r="A551" s="284" t="s">
        <v>856</v>
      </c>
      <c r="B551" s="1">
        <f t="shared" si="8"/>
        <v>6</v>
      </c>
      <c r="C551" s="284" t="s">
        <v>857</v>
      </c>
      <c r="D551" s="285">
        <v>0</v>
      </c>
      <c r="E551" s="285">
        <v>17694352449</v>
      </c>
      <c r="F551" s="285">
        <v>0</v>
      </c>
      <c r="G551" s="285">
        <v>17694352449</v>
      </c>
      <c r="H551" s="286"/>
      <c r="I551" s="286"/>
    </row>
    <row r="552" spans="1:9" x14ac:dyDescent="0.25">
      <c r="A552" s="284" t="s">
        <v>858</v>
      </c>
      <c r="B552" s="1">
        <f t="shared" si="8"/>
        <v>9</v>
      </c>
      <c r="C552" s="284" t="s">
        <v>636</v>
      </c>
      <c r="D552" s="285">
        <v>0</v>
      </c>
      <c r="E552" s="285">
        <v>1757473239</v>
      </c>
      <c r="F552" s="285">
        <v>0</v>
      </c>
      <c r="G552" s="285">
        <v>1757473239</v>
      </c>
      <c r="H552" s="286"/>
      <c r="I552" s="286"/>
    </row>
    <row r="553" spans="1:9" x14ac:dyDescent="0.25">
      <c r="A553" s="284" t="s">
        <v>859</v>
      </c>
      <c r="B553" s="1">
        <f t="shared" si="8"/>
        <v>13</v>
      </c>
      <c r="C553" s="284" t="s">
        <v>636</v>
      </c>
      <c r="D553" s="285">
        <v>0</v>
      </c>
      <c r="E553" s="285">
        <v>1757473239</v>
      </c>
      <c r="F553" s="285">
        <v>0</v>
      </c>
      <c r="G553" s="285">
        <v>1757473239</v>
      </c>
      <c r="H553" s="286"/>
      <c r="I553" s="286"/>
    </row>
    <row r="554" spans="1:9" x14ac:dyDescent="0.25">
      <c r="A554" s="284" t="s">
        <v>860</v>
      </c>
      <c r="B554" s="1">
        <f t="shared" si="8"/>
        <v>9</v>
      </c>
      <c r="C554" s="284" t="s">
        <v>633</v>
      </c>
      <c r="D554" s="285">
        <v>0</v>
      </c>
      <c r="E554" s="285">
        <v>3572266967</v>
      </c>
      <c r="F554" s="285">
        <v>0</v>
      </c>
      <c r="G554" s="285">
        <v>3572266967</v>
      </c>
      <c r="H554" s="286"/>
      <c r="I554" s="286"/>
    </row>
    <row r="555" spans="1:9" x14ac:dyDescent="0.25">
      <c r="A555" s="284" t="s">
        <v>861</v>
      </c>
      <c r="B555" s="1">
        <f t="shared" si="8"/>
        <v>13</v>
      </c>
      <c r="C555" s="284" t="s">
        <v>633</v>
      </c>
      <c r="D555" s="285">
        <v>0</v>
      </c>
      <c r="E555" s="285">
        <v>3572266967</v>
      </c>
      <c r="F555" s="285">
        <v>0</v>
      </c>
      <c r="G555" s="285">
        <v>3572266967</v>
      </c>
      <c r="H555" s="286"/>
      <c r="I555" s="286"/>
    </row>
    <row r="556" spans="1:9" x14ac:dyDescent="0.25">
      <c r="A556" s="284" t="s">
        <v>862</v>
      </c>
      <c r="B556" s="1">
        <f t="shared" si="8"/>
        <v>9</v>
      </c>
      <c r="C556" s="284" t="s">
        <v>639</v>
      </c>
      <c r="D556" s="285">
        <v>0</v>
      </c>
      <c r="E556" s="285">
        <v>1431438771</v>
      </c>
      <c r="F556" s="285">
        <v>0</v>
      </c>
      <c r="G556" s="285">
        <v>1431438771</v>
      </c>
      <c r="H556" s="286"/>
      <c r="I556" s="286"/>
    </row>
    <row r="557" spans="1:9" x14ac:dyDescent="0.25">
      <c r="A557" s="284" t="s">
        <v>863</v>
      </c>
      <c r="B557" s="1">
        <f t="shared" si="8"/>
        <v>13</v>
      </c>
      <c r="C557" s="284" t="s">
        <v>639</v>
      </c>
      <c r="D557" s="285">
        <v>0</v>
      </c>
      <c r="E557" s="285">
        <v>1431438771</v>
      </c>
      <c r="F557" s="285">
        <v>0</v>
      </c>
      <c r="G557" s="285">
        <v>1431438771</v>
      </c>
      <c r="H557" s="286"/>
      <c r="I557" s="286"/>
    </row>
    <row r="558" spans="1:9" x14ac:dyDescent="0.25">
      <c r="A558" s="284" t="s">
        <v>864</v>
      </c>
      <c r="B558" s="1">
        <f t="shared" si="8"/>
        <v>9</v>
      </c>
      <c r="C558" s="284" t="s">
        <v>645</v>
      </c>
      <c r="D558" s="285">
        <v>0</v>
      </c>
      <c r="E558" s="285">
        <v>3359713578</v>
      </c>
      <c r="F558" s="285">
        <v>0</v>
      </c>
      <c r="G558" s="285">
        <v>3359713578</v>
      </c>
      <c r="H558" s="286"/>
      <c r="I558" s="286"/>
    </row>
    <row r="559" spans="1:9" x14ac:dyDescent="0.25">
      <c r="A559" s="284" t="s">
        <v>865</v>
      </c>
      <c r="B559" s="1">
        <f t="shared" si="8"/>
        <v>13</v>
      </c>
      <c r="C559" s="284" t="s">
        <v>645</v>
      </c>
      <c r="D559" s="285">
        <v>0</v>
      </c>
      <c r="E559" s="285">
        <v>3359713578</v>
      </c>
      <c r="F559" s="285">
        <v>0</v>
      </c>
      <c r="G559" s="285">
        <v>3359713578</v>
      </c>
      <c r="H559" s="286"/>
      <c r="I559" s="286"/>
    </row>
    <row r="560" spans="1:9" x14ac:dyDescent="0.25">
      <c r="A560" s="284" t="s">
        <v>866</v>
      </c>
      <c r="B560" s="1">
        <f t="shared" si="8"/>
        <v>9</v>
      </c>
      <c r="C560" s="284" t="s">
        <v>642</v>
      </c>
      <c r="D560" s="285">
        <v>0</v>
      </c>
      <c r="E560" s="285">
        <v>1933365736</v>
      </c>
      <c r="F560" s="285">
        <v>0</v>
      </c>
      <c r="G560" s="285">
        <v>1933365736</v>
      </c>
      <c r="H560" s="286"/>
      <c r="I560" s="286"/>
    </row>
    <row r="561" spans="1:9" x14ac:dyDescent="0.25">
      <c r="A561" s="284" t="s">
        <v>867</v>
      </c>
      <c r="B561" s="1">
        <f t="shared" si="8"/>
        <v>13</v>
      </c>
      <c r="C561" s="284" t="s">
        <v>642</v>
      </c>
      <c r="D561" s="285">
        <v>0</v>
      </c>
      <c r="E561" s="285">
        <v>1933365736</v>
      </c>
      <c r="F561" s="285">
        <v>0</v>
      </c>
      <c r="G561" s="285">
        <v>1933365736</v>
      </c>
      <c r="H561" s="286"/>
      <c r="I561" s="286"/>
    </row>
    <row r="562" spans="1:9" x14ac:dyDescent="0.25">
      <c r="A562" s="284" t="s">
        <v>868</v>
      </c>
      <c r="B562" s="1">
        <f t="shared" si="8"/>
        <v>9</v>
      </c>
      <c r="C562" s="284" t="s">
        <v>653</v>
      </c>
      <c r="D562" s="285">
        <v>0</v>
      </c>
      <c r="E562" s="285">
        <v>158306134</v>
      </c>
      <c r="F562" s="285">
        <v>0</v>
      </c>
      <c r="G562" s="285">
        <v>158306134</v>
      </c>
      <c r="H562" s="286"/>
      <c r="I562" s="286"/>
    </row>
    <row r="563" spans="1:9" x14ac:dyDescent="0.25">
      <c r="A563" s="284" t="s">
        <v>869</v>
      </c>
      <c r="B563" s="1">
        <f t="shared" si="8"/>
        <v>13</v>
      </c>
      <c r="C563" s="284" t="s">
        <v>653</v>
      </c>
      <c r="D563" s="285">
        <v>0</v>
      </c>
      <c r="E563" s="285">
        <v>158306134</v>
      </c>
      <c r="F563" s="285">
        <v>0</v>
      </c>
      <c r="G563" s="285">
        <v>158306134</v>
      </c>
      <c r="H563" s="286"/>
      <c r="I563" s="286"/>
    </row>
    <row r="564" spans="1:9" x14ac:dyDescent="0.25">
      <c r="A564" s="284" t="s">
        <v>870</v>
      </c>
      <c r="B564" s="1">
        <f t="shared" si="8"/>
        <v>9</v>
      </c>
      <c r="C564" s="284" t="s">
        <v>655</v>
      </c>
      <c r="D564" s="285">
        <v>0</v>
      </c>
      <c r="E564" s="285">
        <v>5481788024</v>
      </c>
      <c r="F564" s="285">
        <v>0</v>
      </c>
      <c r="G564" s="285">
        <v>5481788024</v>
      </c>
      <c r="H564" s="286"/>
      <c r="I564" s="286"/>
    </row>
    <row r="565" spans="1:9" x14ac:dyDescent="0.25">
      <c r="A565" s="284" t="s">
        <v>871</v>
      </c>
      <c r="B565" s="1">
        <f t="shared" si="8"/>
        <v>13</v>
      </c>
      <c r="C565" s="284" t="s">
        <v>655</v>
      </c>
      <c r="D565" s="285">
        <v>0</v>
      </c>
      <c r="E565" s="285">
        <v>85338158</v>
      </c>
      <c r="F565" s="285">
        <v>0</v>
      </c>
      <c r="G565" s="285">
        <v>85338158</v>
      </c>
      <c r="H565" s="286"/>
      <c r="I565" s="286"/>
    </row>
    <row r="566" spans="1:9" x14ac:dyDescent="0.25">
      <c r="A566" s="284" t="s">
        <v>872</v>
      </c>
      <c r="B566" s="1">
        <f t="shared" si="8"/>
        <v>13</v>
      </c>
      <c r="C566" s="284" t="s">
        <v>873</v>
      </c>
      <c r="D566" s="285">
        <v>0</v>
      </c>
      <c r="E566" s="285">
        <v>207274862</v>
      </c>
      <c r="F566" s="285">
        <v>0</v>
      </c>
      <c r="G566" s="285">
        <v>207274862</v>
      </c>
      <c r="H566" s="286"/>
      <c r="I566" s="286"/>
    </row>
    <row r="567" spans="1:9" x14ac:dyDescent="0.25">
      <c r="A567" s="284" t="s">
        <v>874</v>
      </c>
      <c r="B567" s="1">
        <f t="shared" si="8"/>
        <v>13</v>
      </c>
      <c r="C567" s="284" t="s">
        <v>875</v>
      </c>
      <c r="D567" s="285">
        <v>0</v>
      </c>
      <c r="E567" s="285">
        <v>4483775236</v>
      </c>
      <c r="F567" s="285">
        <v>0</v>
      </c>
      <c r="G567" s="285">
        <v>4483775236</v>
      </c>
      <c r="H567" s="286"/>
      <c r="I567" s="286"/>
    </row>
    <row r="568" spans="1:9" x14ac:dyDescent="0.25">
      <c r="A568" s="284" t="s">
        <v>876</v>
      </c>
      <c r="B568" s="1">
        <f t="shared" si="8"/>
        <v>13</v>
      </c>
      <c r="C568" s="284" t="s">
        <v>877</v>
      </c>
      <c r="D568" s="285">
        <v>0</v>
      </c>
      <c r="E568" s="285">
        <v>580807656</v>
      </c>
      <c r="F568" s="285">
        <v>0</v>
      </c>
      <c r="G568" s="285">
        <v>580807656</v>
      </c>
      <c r="H568" s="286"/>
      <c r="I568" s="286"/>
    </row>
    <row r="569" spans="1:9" x14ac:dyDescent="0.25">
      <c r="A569" s="284" t="s">
        <v>878</v>
      </c>
      <c r="B569" s="1">
        <f t="shared" si="8"/>
        <v>13</v>
      </c>
      <c r="C569" s="284" t="s">
        <v>879</v>
      </c>
      <c r="D569" s="285">
        <v>0</v>
      </c>
      <c r="E569" s="285">
        <v>124592112</v>
      </c>
      <c r="F569" s="285">
        <v>0</v>
      </c>
      <c r="G569" s="285">
        <v>124592112</v>
      </c>
      <c r="H569" s="286"/>
      <c r="I569" s="286"/>
    </row>
    <row r="570" spans="1:9" x14ac:dyDescent="0.25">
      <c r="A570" s="284" t="s">
        <v>880</v>
      </c>
      <c r="B570" s="1">
        <f t="shared" si="8"/>
        <v>6</v>
      </c>
      <c r="C570" s="284" t="s">
        <v>881</v>
      </c>
      <c r="D570" s="285">
        <v>0</v>
      </c>
      <c r="E570" s="285">
        <v>14653848372.02</v>
      </c>
      <c r="F570" s="285">
        <v>2781883674.4400001</v>
      </c>
      <c r="G570" s="285">
        <v>11871964697.58</v>
      </c>
      <c r="H570" s="286"/>
      <c r="I570" s="286"/>
    </row>
    <row r="571" spans="1:9" x14ac:dyDescent="0.25">
      <c r="A571" s="284" t="s">
        <v>882</v>
      </c>
      <c r="B571" s="1">
        <f t="shared" si="8"/>
        <v>9</v>
      </c>
      <c r="C571" s="284" t="s">
        <v>883</v>
      </c>
      <c r="D571" s="285">
        <v>0</v>
      </c>
      <c r="E571" s="285">
        <v>276726903.72000003</v>
      </c>
      <c r="F571" s="285">
        <v>138363451.72</v>
      </c>
      <c r="G571" s="285">
        <v>138363452</v>
      </c>
      <c r="H571" s="286"/>
      <c r="I571" s="286"/>
    </row>
    <row r="572" spans="1:9" x14ac:dyDescent="0.25">
      <c r="A572" s="284" t="s">
        <v>884</v>
      </c>
      <c r="B572" s="1">
        <f t="shared" si="8"/>
        <v>13</v>
      </c>
      <c r="C572" s="284" t="s">
        <v>883</v>
      </c>
      <c r="D572" s="285">
        <v>0</v>
      </c>
      <c r="E572" s="285">
        <v>276726903.72000003</v>
      </c>
      <c r="F572" s="285">
        <v>138363451.72</v>
      </c>
      <c r="G572" s="285">
        <v>138363452</v>
      </c>
      <c r="H572" s="286"/>
      <c r="I572" s="286"/>
    </row>
    <row r="573" spans="1:9" x14ac:dyDescent="0.25">
      <c r="A573" s="284" t="s">
        <v>885</v>
      </c>
      <c r="B573" s="1">
        <f t="shared" si="8"/>
        <v>9</v>
      </c>
      <c r="C573" s="284" t="s">
        <v>886</v>
      </c>
      <c r="D573" s="285">
        <v>0</v>
      </c>
      <c r="E573" s="285">
        <v>254160000</v>
      </c>
      <c r="F573" s="285">
        <v>254160000</v>
      </c>
      <c r="G573" s="285">
        <v>0</v>
      </c>
      <c r="H573" s="286"/>
      <c r="I573" s="286"/>
    </row>
    <row r="574" spans="1:9" x14ac:dyDescent="0.25">
      <c r="A574" s="284" t="s">
        <v>887</v>
      </c>
      <c r="B574" s="1">
        <f t="shared" si="8"/>
        <v>13</v>
      </c>
      <c r="C574" s="284" t="s">
        <v>886</v>
      </c>
      <c r="D574" s="285">
        <v>0</v>
      </c>
      <c r="E574" s="285">
        <v>254160000</v>
      </c>
      <c r="F574" s="285">
        <v>254160000</v>
      </c>
      <c r="G574" s="285">
        <v>0</v>
      </c>
      <c r="H574" s="286"/>
      <c r="I574" s="286"/>
    </row>
    <row r="575" spans="1:9" x14ac:dyDescent="0.25">
      <c r="A575" s="284" t="s">
        <v>888</v>
      </c>
      <c r="B575" s="1">
        <f t="shared" si="8"/>
        <v>9</v>
      </c>
      <c r="C575" s="284" t="s">
        <v>616</v>
      </c>
      <c r="D575" s="285">
        <v>0</v>
      </c>
      <c r="E575" s="285">
        <v>1462595153.8499999</v>
      </c>
      <c r="F575" s="285">
        <v>879405429</v>
      </c>
      <c r="G575" s="285">
        <v>583189724.85000002</v>
      </c>
      <c r="H575" s="286"/>
      <c r="I575" s="286"/>
    </row>
    <row r="576" spans="1:9" x14ac:dyDescent="0.25">
      <c r="A576" s="284" t="s">
        <v>889</v>
      </c>
      <c r="B576" s="1">
        <f t="shared" si="8"/>
        <v>13</v>
      </c>
      <c r="C576" s="284" t="s">
        <v>616</v>
      </c>
      <c r="D576" s="285">
        <v>0</v>
      </c>
      <c r="E576" s="285">
        <v>1462595153.8499999</v>
      </c>
      <c r="F576" s="285">
        <v>879405429</v>
      </c>
      <c r="G576" s="285">
        <v>583189724.85000002</v>
      </c>
      <c r="H576" s="286"/>
      <c r="I576" s="286"/>
    </row>
    <row r="577" spans="1:9" x14ac:dyDescent="0.25">
      <c r="A577" s="284" t="s">
        <v>890</v>
      </c>
      <c r="B577" s="1">
        <f t="shared" si="8"/>
        <v>9</v>
      </c>
      <c r="C577" s="284" t="s">
        <v>77</v>
      </c>
      <c r="D577" s="285">
        <v>0</v>
      </c>
      <c r="E577" s="285">
        <v>696403336.27999997</v>
      </c>
      <c r="F577" s="285">
        <v>6283255</v>
      </c>
      <c r="G577" s="285">
        <v>690120081.27999997</v>
      </c>
      <c r="H577" s="286"/>
      <c r="I577" s="286"/>
    </row>
    <row r="578" spans="1:9" x14ac:dyDescent="0.25">
      <c r="A578" s="284" t="s">
        <v>891</v>
      </c>
      <c r="B578" s="1">
        <f t="shared" si="8"/>
        <v>13</v>
      </c>
      <c r="C578" s="284" t="s">
        <v>77</v>
      </c>
      <c r="D578" s="285">
        <v>0</v>
      </c>
      <c r="E578" s="285">
        <v>696403336.27999997</v>
      </c>
      <c r="F578" s="285">
        <v>6283255</v>
      </c>
      <c r="G578" s="285">
        <v>690120081.27999997</v>
      </c>
      <c r="H578" s="286"/>
      <c r="I578" s="286"/>
    </row>
    <row r="579" spans="1:9" x14ac:dyDescent="0.25">
      <c r="A579" s="284" t="s">
        <v>892</v>
      </c>
      <c r="B579" s="1">
        <f t="shared" si="8"/>
        <v>9</v>
      </c>
      <c r="C579" s="284" t="s">
        <v>592</v>
      </c>
      <c r="D579" s="285">
        <v>0</v>
      </c>
      <c r="E579" s="285">
        <v>59913833</v>
      </c>
      <c r="F579" s="285">
        <v>3195099</v>
      </c>
      <c r="G579" s="285">
        <v>56718734</v>
      </c>
      <c r="H579" s="286"/>
      <c r="I579" s="286"/>
    </row>
    <row r="580" spans="1:9" x14ac:dyDescent="0.25">
      <c r="A580" s="284" t="s">
        <v>893</v>
      </c>
      <c r="B580" s="1">
        <f t="shared" si="8"/>
        <v>13</v>
      </c>
      <c r="C580" s="284" t="s">
        <v>592</v>
      </c>
      <c r="D580" s="285">
        <v>0</v>
      </c>
      <c r="E580" s="285">
        <v>59913833</v>
      </c>
      <c r="F580" s="285">
        <v>3195099</v>
      </c>
      <c r="G580" s="285">
        <v>56718734</v>
      </c>
      <c r="H580" s="286"/>
      <c r="I580" s="286"/>
    </row>
    <row r="581" spans="1:9" ht="30" x14ac:dyDescent="0.25">
      <c r="A581" s="284" t="s">
        <v>894</v>
      </c>
      <c r="B581" s="1">
        <f t="shared" si="8"/>
        <v>9</v>
      </c>
      <c r="C581" s="284" t="s">
        <v>366</v>
      </c>
      <c r="D581" s="285">
        <v>0</v>
      </c>
      <c r="E581" s="285">
        <v>8289017</v>
      </c>
      <c r="F581" s="285">
        <v>8289017</v>
      </c>
      <c r="G581" s="285">
        <v>0</v>
      </c>
      <c r="H581" s="286"/>
      <c r="I581" s="286"/>
    </row>
    <row r="582" spans="1:9" ht="30" x14ac:dyDescent="0.25">
      <c r="A582" s="284" t="s">
        <v>895</v>
      </c>
      <c r="B582" s="1">
        <f t="shared" si="8"/>
        <v>13</v>
      </c>
      <c r="C582" s="284" t="s">
        <v>366</v>
      </c>
      <c r="D582" s="285">
        <v>0</v>
      </c>
      <c r="E582" s="285">
        <v>8289017</v>
      </c>
      <c r="F582" s="285">
        <v>8289017</v>
      </c>
      <c r="G582" s="285">
        <v>0</v>
      </c>
      <c r="H582" s="286"/>
      <c r="I582" s="286"/>
    </row>
    <row r="583" spans="1:9" ht="30" x14ac:dyDescent="0.25">
      <c r="A583" s="284" t="s">
        <v>896</v>
      </c>
      <c r="B583" s="1">
        <f t="shared" si="8"/>
        <v>9</v>
      </c>
      <c r="C583" s="284" t="s">
        <v>897</v>
      </c>
      <c r="D583" s="285">
        <v>0</v>
      </c>
      <c r="E583" s="285">
        <v>782111036.16999996</v>
      </c>
      <c r="F583" s="285">
        <v>281627530.72000003</v>
      </c>
      <c r="G583" s="285">
        <v>500483505.44999999</v>
      </c>
      <c r="H583" s="286"/>
      <c r="I583" s="286"/>
    </row>
    <row r="584" spans="1:9" ht="30" x14ac:dyDescent="0.25">
      <c r="A584" s="284" t="s">
        <v>898</v>
      </c>
      <c r="B584" s="1">
        <f t="shared" si="8"/>
        <v>13</v>
      </c>
      <c r="C584" s="284" t="s">
        <v>897</v>
      </c>
      <c r="D584" s="285">
        <v>0</v>
      </c>
      <c r="E584" s="285">
        <v>782111036.16999996</v>
      </c>
      <c r="F584" s="285">
        <v>281627530.72000003</v>
      </c>
      <c r="G584" s="285">
        <v>500483505.44999999</v>
      </c>
      <c r="H584" s="286"/>
      <c r="I584" s="286"/>
    </row>
    <row r="585" spans="1:9" x14ac:dyDescent="0.25">
      <c r="A585" s="284" t="s">
        <v>899</v>
      </c>
      <c r="B585" s="1">
        <f t="shared" si="8"/>
        <v>9</v>
      </c>
      <c r="C585" s="284" t="s">
        <v>487</v>
      </c>
      <c r="D585" s="285">
        <v>0</v>
      </c>
      <c r="E585" s="285">
        <v>7933629827</v>
      </c>
      <c r="F585" s="285">
        <v>308001333</v>
      </c>
      <c r="G585" s="285">
        <v>7625628494</v>
      </c>
      <c r="H585" s="286"/>
      <c r="I585" s="286"/>
    </row>
    <row r="586" spans="1:9" x14ac:dyDescent="0.25">
      <c r="A586" s="284" t="s">
        <v>900</v>
      </c>
      <c r="B586" s="1">
        <f t="shared" ref="B586:B649" si="9">LEN(A586)</f>
        <v>13</v>
      </c>
      <c r="C586" s="284" t="s">
        <v>487</v>
      </c>
      <c r="D586" s="285">
        <v>0</v>
      </c>
      <c r="E586" s="285">
        <v>7933629827</v>
      </c>
      <c r="F586" s="285">
        <v>308001333</v>
      </c>
      <c r="G586" s="285">
        <v>7625628494</v>
      </c>
      <c r="H586" s="286"/>
      <c r="I586" s="286"/>
    </row>
    <row r="587" spans="1:9" x14ac:dyDescent="0.25">
      <c r="A587" s="284" t="s">
        <v>901</v>
      </c>
      <c r="B587" s="1">
        <f t="shared" si="9"/>
        <v>9</v>
      </c>
      <c r="C587" s="284" t="s">
        <v>497</v>
      </c>
      <c r="D587" s="285">
        <v>0</v>
      </c>
      <c r="E587" s="285">
        <v>2300743961</v>
      </c>
      <c r="F587" s="285">
        <v>23283255</v>
      </c>
      <c r="G587" s="285">
        <v>2277460706</v>
      </c>
      <c r="H587" s="286"/>
      <c r="I587" s="286"/>
    </row>
    <row r="588" spans="1:9" x14ac:dyDescent="0.25">
      <c r="A588" s="284" t="s">
        <v>902</v>
      </c>
      <c r="B588" s="1">
        <f t="shared" si="9"/>
        <v>13</v>
      </c>
      <c r="C588" s="284" t="s">
        <v>497</v>
      </c>
      <c r="D588" s="285">
        <v>0</v>
      </c>
      <c r="E588" s="285">
        <v>2300743961</v>
      </c>
      <c r="F588" s="285">
        <v>23283255</v>
      </c>
      <c r="G588" s="285">
        <v>2277460706</v>
      </c>
      <c r="H588" s="286"/>
      <c r="I588" s="286"/>
    </row>
    <row r="589" spans="1:9" ht="30" x14ac:dyDescent="0.25">
      <c r="A589" s="284" t="s">
        <v>903</v>
      </c>
      <c r="B589" s="1">
        <f t="shared" si="9"/>
        <v>9</v>
      </c>
      <c r="C589" s="284" t="s">
        <v>904</v>
      </c>
      <c r="D589" s="285">
        <v>0</v>
      </c>
      <c r="E589" s="285">
        <v>879275304</v>
      </c>
      <c r="F589" s="285">
        <v>879275304</v>
      </c>
      <c r="G589" s="285">
        <v>0</v>
      </c>
      <c r="H589" s="286"/>
      <c r="I589" s="286"/>
    </row>
    <row r="590" spans="1:9" ht="30" x14ac:dyDescent="0.25">
      <c r="A590" s="284" t="s">
        <v>905</v>
      </c>
      <c r="B590" s="1">
        <f t="shared" si="9"/>
        <v>13</v>
      </c>
      <c r="C590" s="284" t="s">
        <v>904</v>
      </c>
      <c r="D590" s="285">
        <v>0</v>
      </c>
      <c r="E590" s="285">
        <v>879275304</v>
      </c>
      <c r="F590" s="285">
        <v>879275304</v>
      </c>
      <c r="G590" s="285">
        <v>0</v>
      </c>
      <c r="H590" s="286"/>
      <c r="I590" s="286"/>
    </row>
    <row r="591" spans="1:9" x14ac:dyDescent="0.25">
      <c r="A591" s="284" t="s">
        <v>906</v>
      </c>
      <c r="B591" s="1">
        <f t="shared" si="9"/>
        <v>6</v>
      </c>
      <c r="C591" s="284" t="s">
        <v>556</v>
      </c>
      <c r="D591" s="285">
        <v>0</v>
      </c>
      <c r="E591" s="285">
        <v>40000</v>
      </c>
      <c r="F591" s="285">
        <v>0</v>
      </c>
      <c r="G591" s="285">
        <v>40000</v>
      </c>
      <c r="H591" s="286"/>
      <c r="I591" s="286"/>
    </row>
    <row r="592" spans="1:9" x14ac:dyDescent="0.25">
      <c r="A592" s="284" t="s">
        <v>907</v>
      </c>
      <c r="B592" s="1">
        <f t="shared" si="9"/>
        <v>9</v>
      </c>
      <c r="C592" s="284" t="s">
        <v>908</v>
      </c>
      <c r="D592" s="285">
        <v>0</v>
      </c>
      <c r="E592" s="285">
        <v>40000</v>
      </c>
      <c r="F592" s="285">
        <v>0</v>
      </c>
      <c r="G592" s="285">
        <v>40000</v>
      </c>
      <c r="H592" s="286"/>
      <c r="I592" s="286"/>
    </row>
    <row r="593" spans="1:9" x14ac:dyDescent="0.25">
      <c r="A593" s="284" t="s">
        <v>909</v>
      </c>
      <c r="B593" s="1">
        <f t="shared" si="9"/>
        <v>13</v>
      </c>
      <c r="C593" s="284" t="s">
        <v>908</v>
      </c>
      <c r="D593" s="285">
        <v>0</v>
      </c>
      <c r="E593" s="285">
        <v>40000</v>
      </c>
      <c r="F593" s="285">
        <v>0</v>
      </c>
      <c r="G593" s="285">
        <v>40000</v>
      </c>
      <c r="H593" s="286"/>
      <c r="I593" s="286"/>
    </row>
    <row r="594" spans="1:9" ht="30" x14ac:dyDescent="0.25">
      <c r="A594" s="284" t="s">
        <v>910</v>
      </c>
      <c r="B594" s="1">
        <f t="shared" si="9"/>
        <v>3</v>
      </c>
      <c r="C594" s="284" t="s">
        <v>911</v>
      </c>
      <c r="D594" s="285">
        <v>0</v>
      </c>
      <c r="E594" s="285">
        <v>2369778204.29</v>
      </c>
      <c r="F594" s="285">
        <v>1708722.65</v>
      </c>
      <c r="G594" s="285">
        <v>2368069481.6399999</v>
      </c>
      <c r="H594" s="286"/>
      <c r="I594" s="286"/>
    </row>
    <row r="595" spans="1:9" ht="30" x14ac:dyDescent="0.25">
      <c r="A595" s="284" t="s">
        <v>912</v>
      </c>
      <c r="B595" s="1">
        <f t="shared" si="9"/>
        <v>6</v>
      </c>
      <c r="C595" s="284" t="s">
        <v>913</v>
      </c>
      <c r="D595" s="285">
        <v>0</v>
      </c>
      <c r="E595" s="285">
        <v>1057239169.46</v>
      </c>
      <c r="F595" s="285">
        <v>1708722.65</v>
      </c>
      <c r="G595" s="285">
        <v>1055530446.8099999</v>
      </c>
      <c r="H595" s="286"/>
      <c r="I595" s="286"/>
    </row>
    <row r="596" spans="1:9" x14ac:dyDescent="0.25">
      <c r="A596" s="284" t="s">
        <v>914</v>
      </c>
      <c r="B596" s="1">
        <f t="shared" si="9"/>
        <v>9</v>
      </c>
      <c r="C596" s="284" t="s">
        <v>272</v>
      </c>
      <c r="D596" s="285">
        <v>0</v>
      </c>
      <c r="E596" s="285">
        <v>329828074.25</v>
      </c>
      <c r="F596" s="285">
        <v>0</v>
      </c>
      <c r="G596" s="285">
        <v>329828074.25</v>
      </c>
      <c r="H596" s="286"/>
      <c r="I596" s="286"/>
    </row>
    <row r="597" spans="1:9" x14ac:dyDescent="0.25">
      <c r="A597" s="284" t="s">
        <v>915</v>
      </c>
      <c r="B597" s="1">
        <f t="shared" si="9"/>
        <v>13</v>
      </c>
      <c r="C597" s="284" t="s">
        <v>202</v>
      </c>
      <c r="D597" s="285">
        <v>0</v>
      </c>
      <c r="E597" s="285">
        <v>329828074.25</v>
      </c>
      <c r="F597" s="285">
        <v>0</v>
      </c>
      <c r="G597" s="285">
        <v>329828074.25</v>
      </c>
      <c r="H597" s="286"/>
      <c r="I597" s="286"/>
    </row>
    <row r="598" spans="1:9" x14ac:dyDescent="0.25">
      <c r="A598" s="284" t="s">
        <v>916</v>
      </c>
      <c r="B598" s="1">
        <f t="shared" si="9"/>
        <v>9</v>
      </c>
      <c r="C598" s="284" t="s">
        <v>164</v>
      </c>
      <c r="D598" s="285">
        <v>0</v>
      </c>
      <c r="E598" s="285">
        <v>15599568.439999999</v>
      </c>
      <c r="F598" s="285">
        <v>0.02</v>
      </c>
      <c r="G598" s="285">
        <v>15599568.42</v>
      </c>
      <c r="H598" s="286"/>
      <c r="I598" s="286"/>
    </row>
    <row r="599" spans="1:9" x14ac:dyDescent="0.25">
      <c r="A599" s="284" t="s">
        <v>917</v>
      </c>
      <c r="B599" s="1">
        <f t="shared" si="9"/>
        <v>13</v>
      </c>
      <c r="C599" s="284" t="s">
        <v>166</v>
      </c>
      <c r="D599" s="285">
        <v>0</v>
      </c>
      <c r="E599" s="285">
        <v>15599568.439999999</v>
      </c>
      <c r="F599" s="285">
        <v>0.02</v>
      </c>
      <c r="G599" s="285">
        <v>15599568.42</v>
      </c>
      <c r="H599" s="286"/>
      <c r="I599" s="286"/>
    </row>
    <row r="600" spans="1:9" x14ac:dyDescent="0.25">
      <c r="A600" s="284" t="s">
        <v>918</v>
      </c>
      <c r="B600" s="1">
        <f t="shared" si="9"/>
        <v>9</v>
      </c>
      <c r="C600" s="284" t="s">
        <v>168</v>
      </c>
      <c r="D600" s="285">
        <v>0</v>
      </c>
      <c r="E600" s="285">
        <v>160638.45000000001</v>
      </c>
      <c r="F600" s="285">
        <v>0</v>
      </c>
      <c r="G600" s="285">
        <v>160638.45000000001</v>
      </c>
      <c r="H600" s="286"/>
      <c r="I600" s="286"/>
    </row>
    <row r="601" spans="1:9" ht="30" x14ac:dyDescent="0.25">
      <c r="A601" s="284" t="s">
        <v>919</v>
      </c>
      <c r="B601" s="1">
        <f t="shared" si="9"/>
        <v>13</v>
      </c>
      <c r="C601" s="284" t="s">
        <v>170</v>
      </c>
      <c r="D601" s="285">
        <v>0</v>
      </c>
      <c r="E601" s="285">
        <v>160638.45000000001</v>
      </c>
      <c r="F601" s="285">
        <v>0</v>
      </c>
      <c r="G601" s="285">
        <v>160638.45000000001</v>
      </c>
      <c r="H601" s="286"/>
      <c r="I601" s="286"/>
    </row>
    <row r="602" spans="1:9" x14ac:dyDescent="0.25">
      <c r="A602" s="284" t="s">
        <v>920</v>
      </c>
      <c r="B602" s="1">
        <f t="shared" si="9"/>
        <v>9</v>
      </c>
      <c r="C602" s="284" t="s">
        <v>121</v>
      </c>
      <c r="D602" s="285">
        <v>0</v>
      </c>
      <c r="E602" s="285">
        <v>255960398.25999999</v>
      </c>
      <c r="F602" s="285">
        <v>6208.46</v>
      </c>
      <c r="G602" s="285">
        <v>255954189.80000001</v>
      </c>
      <c r="H602" s="286"/>
      <c r="I602" s="286"/>
    </row>
    <row r="603" spans="1:9" x14ac:dyDescent="0.25">
      <c r="A603" s="284" t="s">
        <v>921</v>
      </c>
      <c r="B603" s="1">
        <f t="shared" si="9"/>
        <v>13</v>
      </c>
      <c r="C603" s="284" t="s">
        <v>125</v>
      </c>
      <c r="D603" s="285">
        <v>0</v>
      </c>
      <c r="E603" s="285">
        <v>7900132.7999999998</v>
      </c>
      <c r="F603" s="285">
        <v>0.01</v>
      </c>
      <c r="G603" s="285">
        <v>7900132.79</v>
      </c>
      <c r="H603" s="286"/>
      <c r="I603" s="286"/>
    </row>
    <row r="604" spans="1:9" x14ac:dyDescent="0.25">
      <c r="A604" s="284" t="s">
        <v>922</v>
      </c>
      <c r="B604" s="1">
        <f t="shared" si="9"/>
        <v>13</v>
      </c>
      <c r="C604" s="284" t="s">
        <v>127</v>
      </c>
      <c r="D604" s="285">
        <v>0</v>
      </c>
      <c r="E604" s="285">
        <v>248060265.46000001</v>
      </c>
      <c r="F604" s="285">
        <v>6208.45</v>
      </c>
      <c r="G604" s="285">
        <v>248054057.00999999</v>
      </c>
      <c r="H604" s="286"/>
      <c r="I604" s="286"/>
    </row>
    <row r="605" spans="1:9" x14ac:dyDescent="0.25">
      <c r="A605" s="284" t="s">
        <v>923</v>
      </c>
      <c r="B605" s="1">
        <f t="shared" si="9"/>
        <v>9</v>
      </c>
      <c r="C605" s="284" t="s">
        <v>131</v>
      </c>
      <c r="D605" s="285">
        <v>0</v>
      </c>
      <c r="E605" s="285">
        <v>365467.98</v>
      </c>
      <c r="F605" s="285">
        <v>0</v>
      </c>
      <c r="G605" s="285">
        <v>365467.98</v>
      </c>
      <c r="H605" s="286"/>
      <c r="I605" s="286"/>
    </row>
    <row r="606" spans="1:9" x14ac:dyDescent="0.25">
      <c r="A606" s="284" t="s">
        <v>924</v>
      </c>
      <c r="B606" s="1">
        <f t="shared" si="9"/>
        <v>13</v>
      </c>
      <c r="C606" s="284" t="s">
        <v>133</v>
      </c>
      <c r="D606" s="285">
        <v>0</v>
      </c>
      <c r="E606" s="285">
        <v>365467.98</v>
      </c>
      <c r="F606" s="285">
        <v>0</v>
      </c>
      <c r="G606" s="285">
        <v>365467.98</v>
      </c>
      <c r="H606" s="286"/>
      <c r="I606" s="286"/>
    </row>
    <row r="607" spans="1:9" x14ac:dyDescent="0.25">
      <c r="A607" s="284" t="s">
        <v>925</v>
      </c>
      <c r="B607" s="1">
        <f t="shared" si="9"/>
        <v>9</v>
      </c>
      <c r="C607" s="284" t="s">
        <v>135</v>
      </c>
      <c r="D607" s="285">
        <v>0</v>
      </c>
      <c r="E607" s="285">
        <v>42883614.140000001</v>
      </c>
      <c r="F607" s="285">
        <v>0.25</v>
      </c>
      <c r="G607" s="285">
        <v>42883613.890000001</v>
      </c>
      <c r="H607" s="286"/>
      <c r="I607" s="286"/>
    </row>
    <row r="608" spans="1:9" x14ac:dyDescent="0.25">
      <c r="A608" s="284" t="s">
        <v>926</v>
      </c>
      <c r="B608" s="1">
        <f t="shared" si="9"/>
        <v>13</v>
      </c>
      <c r="C608" s="284" t="s">
        <v>137</v>
      </c>
      <c r="D608" s="285">
        <v>0</v>
      </c>
      <c r="E608" s="285">
        <v>29261090.600000001</v>
      </c>
      <c r="F608" s="285">
        <v>0.13</v>
      </c>
      <c r="G608" s="285">
        <v>29261090.469999999</v>
      </c>
      <c r="H608" s="286"/>
      <c r="I608" s="286"/>
    </row>
    <row r="609" spans="1:9" x14ac:dyDescent="0.25">
      <c r="A609" s="284" t="s">
        <v>927</v>
      </c>
      <c r="B609" s="1">
        <f t="shared" si="9"/>
        <v>13</v>
      </c>
      <c r="C609" s="284" t="s">
        <v>139</v>
      </c>
      <c r="D609" s="285">
        <v>0</v>
      </c>
      <c r="E609" s="285">
        <v>13507712.880000001</v>
      </c>
      <c r="F609" s="285">
        <v>0.03</v>
      </c>
      <c r="G609" s="285">
        <v>13507712.85</v>
      </c>
      <c r="H609" s="286"/>
      <c r="I609" s="286"/>
    </row>
    <row r="610" spans="1:9" ht="30" x14ac:dyDescent="0.25">
      <c r="A610" s="284" t="s">
        <v>928</v>
      </c>
      <c r="B610" s="1">
        <f t="shared" si="9"/>
        <v>13</v>
      </c>
      <c r="C610" s="284" t="s">
        <v>186</v>
      </c>
      <c r="D610" s="285">
        <v>0</v>
      </c>
      <c r="E610" s="285">
        <v>114810.66</v>
      </c>
      <c r="F610" s="285">
        <v>0.09</v>
      </c>
      <c r="G610" s="285">
        <v>114810.57</v>
      </c>
      <c r="H610" s="286"/>
      <c r="I610" s="286"/>
    </row>
    <row r="611" spans="1:9" x14ac:dyDescent="0.25">
      <c r="A611" s="284" t="s">
        <v>929</v>
      </c>
      <c r="B611" s="1">
        <f t="shared" si="9"/>
        <v>9</v>
      </c>
      <c r="C611" s="284" t="s">
        <v>143</v>
      </c>
      <c r="D611" s="285">
        <v>0</v>
      </c>
      <c r="E611" s="285">
        <v>190278785.56</v>
      </c>
      <c r="F611" s="285">
        <v>1.95</v>
      </c>
      <c r="G611" s="285">
        <v>190278783.61000001</v>
      </c>
      <c r="H611" s="286"/>
      <c r="I611" s="286"/>
    </row>
    <row r="612" spans="1:9" x14ac:dyDescent="0.25">
      <c r="A612" s="284" t="s">
        <v>930</v>
      </c>
      <c r="B612" s="1">
        <f t="shared" si="9"/>
        <v>13</v>
      </c>
      <c r="C612" s="284" t="s">
        <v>145</v>
      </c>
      <c r="D612" s="285">
        <v>0</v>
      </c>
      <c r="E612" s="285">
        <v>86395510.670000002</v>
      </c>
      <c r="F612" s="285">
        <v>0.92</v>
      </c>
      <c r="G612" s="285">
        <v>86395509.75</v>
      </c>
      <c r="H612" s="286"/>
      <c r="I612" s="286"/>
    </row>
    <row r="613" spans="1:9" x14ac:dyDescent="0.25">
      <c r="A613" s="284" t="s">
        <v>931</v>
      </c>
      <c r="B613" s="1">
        <f t="shared" si="9"/>
        <v>13</v>
      </c>
      <c r="C613" s="284" t="s">
        <v>147</v>
      </c>
      <c r="D613" s="285">
        <v>0</v>
      </c>
      <c r="E613" s="285">
        <v>101906174.18000001</v>
      </c>
      <c r="F613" s="285">
        <v>0.73</v>
      </c>
      <c r="G613" s="285">
        <v>101906173.45</v>
      </c>
      <c r="H613" s="286"/>
      <c r="I613" s="286"/>
    </row>
    <row r="614" spans="1:9" x14ac:dyDescent="0.25">
      <c r="A614" s="284" t="s">
        <v>932</v>
      </c>
      <c r="B614" s="1">
        <f t="shared" si="9"/>
        <v>13</v>
      </c>
      <c r="C614" s="284" t="s">
        <v>149</v>
      </c>
      <c r="D614" s="285">
        <v>0</v>
      </c>
      <c r="E614" s="285">
        <v>1977100.71</v>
      </c>
      <c r="F614" s="285">
        <v>0.3</v>
      </c>
      <c r="G614" s="285">
        <v>1977100.41</v>
      </c>
      <c r="H614" s="286"/>
      <c r="I614" s="286"/>
    </row>
    <row r="615" spans="1:9" ht="30" x14ac:dyDescent="0.25">
      <c r="A615" s="284" t="s">
        <v>933</v>
      </c>
      <c r="B615" s="1">
        <f t="shared" si="9"/>
        <v>9</v>
      </c>
      <c r="C615" s="284" t="s">
        <v>155</v>
      </c>
      <c r="D615" s="285">
        <v>0</v>
      </c>
      <c r="E615" s="285">
        <v>12307923.869999999</v>
      </c>
      <c r="F615" s="285">
        <v>0.03</v>
      </c>
      <c r="G615" s="285">
        <v>12307923.84</v>
      </c>
      <c r="H615" s="286"/>
      <c r="I615" s="286"/>
    </row>
    <row r="616" spans="1:9" x14ac:dyDescent="0.25">
      <c r="A616" s="284" t="s">
        <v>934</v>
      </c>
      <c r="B616" s="1">
        <f t="shared" si="9"/>
        <v>13</v>
      </c>
      <c r="C616" s="284" t="s">
        <v>157</v>
      </c>
      <c r="D616" s="285">
        <v>0</v>
      </c>
      <c r="E616" s="285">
        <v>10817666.699999999</v>
      </c>
      <c r="F616" s="285">
        <v>0.03</v>
      </c>
      <c r="G616" s="285">
        <v>10817666.67</v>
      </c>
      <c r="H616" s="286"/>
      <c r="I616" s="286"/>
    </row>
    <row r="617" spans="1:9" x14ac:dyDescent="0.25">
      <c r="A617" s="284" t="s">
        <v>935</v>
      </c>
      <c r="B617" s="1">
        <f t="shared" si="9"/>
        <v>13</v>
      </c>
      <c r="C617" s="284" t="s">
        <v>252</v>
      </c>
      <c r="D617" s="285">
        <v>0</v>
      </c>
      <c r="E617" s="285">
        <v>1490257.17</v>
      </c>
      <c r="F617" s="285">
        <v>0</v>
      </c>
      <c r="G617" s="285">
        <v>1490257.17</v>
      </c>
      <c r="H617" s="286"/>
      <c r="I617" s="286"/>
    </row>
    <row r="618" spans="1:9" ht="30" x14ac:dyDescent="0.25">
      <c r="A618" s="284" t="s">
        <v>936</v>
      </c>
      <c r="B618" s="1">
        <f t="shared" si="9"/>
        <v>9</v>
      </c>
      <c r="C618" s="284" t="s">
        <v>196</v>
      </c>
      <c r="D618" s="285">
        <v>0</v>
      </c>
      <c r="E618" s="285">
        <v>194194.8</v>
      </c>
      <c r="F618" s="285">
        <v>0</v>
      </c>
      <c r="G618" s="285">
        <v>194194.8</v>
      </c>
      <c r="H618" s="286"/>
      <c r="I618" s="286"/>
    </row>
    <row r="619" spans="1:9" x14ac:dyDescent="0.25">
      <c r="A619" s="284" t="s">
        <v>937</v>
      </c>
      <c r="B619" s="1">
        <f t="shared" si="9"/>
        <v>13</v>
      </c>
      <c r="C619" s="284" t="s">
        <v>198</v>
      </c>
      <c r="D619" s="285">
        <v>0</v>
      </c>
      <c r="E619" s="285">
        <v>194194.8</v>
      </c>
      <c r="F619" s="285">
        <v>0</v>
      </c>
      <c r="G619" s="285">
        <v>194194.8</v>
      </c>
      <c r="H619" s="286"/>
      <c r="I619" s="286"/>
    </row>
    <row r="620" spans="1:9" x14ac:dyDescent="0.25">
      <c r="A620" s="284" t="s">
        <v>938</v>
      </c>
      <c r="B620" s="1">
        <f t="shared" si="9"/>
        <v>9</v>
      </c>
      <c r="C620" s="284" t="s">
        <v>312</v>
      </c>
      <c r="D620" s="285">
        <v>0</v>
      </c>
      <c r="E620" s="285">
        <v>164303181.90000001</v>
      </c>
      <c r="F620" s="285">
        <v>0.35</v>
      </c>
      <c r="G620" s="285">
        <v>164303181.55000001</v>
      </c>
      <c r="H620" s="286"/>
      <c r="I620" s="286"/>
    </row>
    <row r="621" spans="1:9" x14ac:dyDescent="0.25">
      <c r="A621" s="284" t="s">
        <v>939</v>
      </c>
      <c r="B621" s="1">
        <f t="shared" si="9"/>
        <v>13</v>
      </c>
      <c r="C621" s="284" t="s">
        <v>135</v>
      </c>
      <c r="D621" s="285">
        <v>0</v>
      </c>
      <c r="E621" s="285">
        <v>477492.55</v>
      </c>
      <c r="F621" s="285">
        <v>0.01</v>
      </c>
      <c r="G621" s="285">
        <v>477492.54</v>
      </c>
      <c r="H621" s="286"/>
      <c r="I621" s="286"/>
    </row>
    <row r="622" spans="1:9" x14ac:dyDescent="0.25">
      <c r="A622" s="284" t="s">
        <v>940</v>
      </c>
      <c r="B622" s="1">
        <f t="shared" si="9"/>
        <v>13</v>
      </c>
      <c r="C622" s="284" t="s">
        <v>143</v>
      </c>
      <c r="D622" s="285">
        <v>0</v>
      </c>
      <c r="E622" s="285">
        <v>580710.88</v>
      </c>
      <c r="F622" s="285">
        <v>0</v>
      </c>
      <c r="G622" s="285">
        <v>580710.88</v>
      </c>
      <c r="H622" s="286"/>
      <c r="I622" s="286"/>
    </row>
    <row r="623" spans="1:9" x14ac:dyDescent="0.25">
      <c r="A623" s="284" t="s">
        <v>941</v>
      </c>
      <c r="B623" s="1">
        <f t="shared" si="9"/>
        <v>13</v>
      </c>
      <c r="C623" s="284" t="s">
        <v>159</v>
      </c>
      <c r="D623" s="285">
        <v>0</v>
      </c>
      <c r="E623" s="285">
        <v>163244978.47</v>
      </c>
      <c r="F623" s="285">
        <v>0.34</v>
      </c>
      <c r="G623" s="285">
        <v>163244978.13</v>
      </c>
      <c r="H623" s="286"/>
      <c r="I623" s="286"/>
    </row>
    <row r="624" spans="1:9" ht="30" x14ac:dyDescent="0.25">
      <c r="A624" s="284" t="s">
        <v>942</v>
      </c>
      <c r="B624" s="1">
        <f t="shared" si="9"/>
        <v>9</v>
      </c>
      <c r="C624" s="284" t="s">
        <v>327</v>
      </c>
      <c r="D624" s="285">
        <v>0</v>
      </c>
      <c r="E624" s="285">
        <v>45357321.810000002</v>
      </c>
      <c r="F624" s="285">
        <v>1702511.59</v>
      </c>
      <c r="G624" s="285">
        <v>43654810.219999999</v>
      </c>
      <c r="H624" s="286"/>
      <c r="I624" s="286"/>
    </row>
    <row r="625" spans="1:9" x14ac:dyDescent="0.25">
      <c r="A625" s="284" t="s">
        <v>943</v>
      </c>
      <c r="B625" s="1">
        <f t="shared" si="9"/>
        <v>13</v>
      </c>
      <c r="C625" s="284" t="s">
        <v>168</v>
      </c>
      <c r="D625" s="285">
        <v>0</v>
      </c>
      <c r="E625" s="285">
        <v>186459.3</v>
      </c>
      <c r="F625" s="285">
        <v>0</v>
      </c>
      <c r="G625" s="285">
        <v>186459.3</v>
      </c>
      <c r="H625" s="286"/>
      <c r="I625" s="286"/>
    </row>
    <row r="626" spans="1:9" x14ac:dyDescent="0.25">
      <c r="A626" s="284" t="s">
        <v>944</v>
      </c>
      <c r="B626" s="1">
        <f t="shared" si="9"/>
        <v>13</v>
      </c>
      <c r="C626" s="284" t="s">
        <v>121</v>
      </c>
      <c r="D626" s="285">
        <v>0</v>
      </c>
      <c r="E626" s="285">
        <v>2118366.4300000002</v>
      </c>
      <c r="F626" s="285">
        <v>0.08</v>
      </c>
      <c r="G626" s="285">
        <v>2118366.35</v>
      </c>
      <c r="H626" s="286"/>
      <c r="I626" s="286"/>
    </row>
    <row r="627" spans="1:9" x14ac:dyDescent="0.25">
      <c r="A627" s="284" t="s">
        <v>945</v>
      </c>
      <c r="B627" s="1">
        <f t="shared" si="9"/>
        <v>13</v>
      </c>
      <c r="C627" s="284" t="s">
        <v>131</v>
      </c>
      <c r="D627" s="285">
        <v>0</v>
      </c>
      <c r="E627" s="285">
        <v>41876.76</v>
      </c>
      <c r="F627" s="285">
        <v>0</v>
      </c>
      <c r="G627" s="285">
        <v>41876.76</v>
      </c>
      <c r="H627" s="286"/>
      <c r="I627" s="286"/>
    </row>
    <row r="628" spans="1:9" x14ac:dyDescent="0.25">
      <c r="A628" s="284" t="s">
        <v>946</v>
      </c>
      <c r="B628" s="1">
        <f t="shared" si="9"/>
        <v>13</v>
      </c>
      <c r="C628" s="284" t="s">
        <v>135</v>
      </c>
      <c r="D628" s="285">
        <v>0</v>
      </c>
      <c r="E628" s="285">
        <v>1877999.05</v>
      </c>
      <c r="F628" s="285">
        <v>7.0000000000000007E-2</v>
      </c>
      <c r="G628" s="285">
        <v>1877998.98</v>
      </c>
      <c r="H628" s="286"/>
      <c r="I628" s="286"/>
    </row>
    <row r="629" spans="1:9" x14ac:dyDescent="0.25">
      <c r="A629" s="284" t="s">
        <v>947</v>
      </c>
      <c r="B629" s="1">
        <f t="shared" si="9"/>
        <v>13</v>
      </c>
      <c r="C629" s="284" t="s">
        <v>143</v>
      </c>
      <c r="D629" s="285">
        <v>0</v>
      </c>
      <c r="E629" s="285">
        <v>25644836.18</v>
      </c>
      <c r="F629" s="285">
        <v>1.63</v>
      </c>
      <c r="G629" s="285">
        <v>25644834.550000001</v>
      </c>
      <c r="H629" s="286"/>
      <c r="I629" s="286"/>
    </row>
    <row r="630" spans="1:9" ht="30" x14ac:dyDescent="0.25">
      <c r="A630" s="284" t="s">
        <v>948</v>
      </c>
      <c r="B630" s="1">
        <f t="shared" si="9"/>
        <v>13</v>
      </c>
      <c r="C630" s="284" t="s">
        <v>155</v>
      </c>
      <c r="D630" s="285">
        <v>0</v>
      </c>
      <c r="E630" s="285">
        <v>15487784.09</v>
      </c>
      <c r="F630" s="285">
        <v>1702509.81</v>
      </c>
      <c r="G630" s="285">
        <v>13785274.279999999</v>
      </c>
      <c r="H630" s="286"/>
      <c r="I630" s="286"/>
    </row>
    <row r="631" spans="1:9" x14ac:dyDescent="0.25">
      <c r="A631" s="284" t="s">
        <v>949</v>
      </c>
      <c r="B631" s="1">
        <f t="shared" si="9"/>
        <v>6</v>
      </c>
      <c r="C631" s="284" t="s">
        <v>950</v>
      </c>
      <c r="D631" s="285">
        <v>0</v>
      </c>
      <c r="E631" s="285">
        <v>420367173.60000002</v>
      </c>
      <c r="F631" s="285">
        <v>0</v>
      </c>
      <c r="G631" s="285">
        <v>420367173.60000002</v>
      </c>
      <c r="H631" s="286"/>
      <c r="I631" s="286"/>
    </row>
    <row r="632" spans="1:9" x14ac:dyDescent="0.25">
      <c r="A632" s="284" t="s">
        <v>951</v>
      </c>
      <c r="B632" s="1">
        <f t="shared" si="9"/>
        <v>9</v>
      </c>
      <c r="C632" s="284" t="s">
        <v>391</v>
      </c>
      <c r="D632" s="285">
        <v>0</v>
      </c>
      <c r="E632" s="285">
        <v>420367173.60000002</v>
      </c>
      <c r="F632" s="285">
        <v>0</v>
      </c>
      <c r="G632" s="285">
        <v>420367173.60000002</v>
      </c>
      <c r="H632" s="286"/>
      <c r="I632" s="286"/>
    </row>
    <row r="633" spans="1:9" x14ac:dyDescent="0.25">
      <c r="A633" s="284" t="s">
        <v>952</v>
      </c>
      <c r="B633" s="1">
        <f t="shared" si="9"/>
        <v>13</v>
      </c>
      <c r="C633" s="284" t="s">
        <v>391</v>
      </c>
      <c r="D633" s="285">
        <v>0</v>
      </c>
      <c r="E633" s="285">
        <v>420367173.60000002</v>
      </c>
      <c r="F633" s="285">
        <v>0</v>
      </c>
      <c r="G633" s="285">
        <v>420367173.60000002</v>
      </c>
      <c r="H633" s="286"/>
      <c r="I633" s="286"/>
    </row>
    <row r="634" spans="1:9" x14ac:dyDescent="0.25">
      <c r="A634" s="284" t="s">
        <v>953</v>
      </c>
      <c r="B634" s="1">
        <f t="shared" si="9"/>
        <v>6</v>
      </c>
      <c r="C634" s="284" t="s">
        <v>954</v>
      </c>
      <c r="D634" s="285">
        <v>0</v>
      </c>
      <c r="E634" s="285">
        <v>892171861.23000002</v>
      </c>
      <c r="F634" s="285">
        <v>0</v>
      </c>
      <c r="G634" s="285">
        <v>892171861.23000002</v>
      </c>
      <c r="H634" s="286"/>
      <c r="I634" s="286"/>
    </row>
    <row r="635" spans="1:9" x14ac:dyDescent="0.25">
      <c r="A635" s="284" t="s">
        <v>955</v>
      </c>
      <c r="B635" s="1">
        <f t="shared" si="9"/>
        <v>9</v>
      </c>
      <c r="C635" s="284" t="s">
        <v>696</v>
      </c>
      <c r="D635" s="285">
        <v>0</v>
      </c>
      <c r="E635" s="285">
        <v>892171861.23000002</v>
      </c>
      <c r="F635" s="285">
        <v>0</v>
      </c>
      <c r="G635" s="285">
        <v>892171861.23000002</v>
      </c>
      <c r="H635" s="286"/>
      <c r="I635" s="286"/>
    </row>
    <row r="636" spans="1:9" x14ac:dyDescent="0.25">
      <c r="A636" s="284" t="s">
        <v>956</v>
      </c>
      <c r="B636" s="1">
        <f t="shared" si="9"/>
        <v>13</v>
      </c>
      <c r="C636" s="284" t="s">
        <v>696</v>
      </c>
      <c r="D636" s="285">
        <v>0</v>
      </c>
      <c r="E636" s="285">
        <v>892171861.23000002</v>
      </c>
      <c r="F636" s="285">
        <v>0</v>
      </c>
      <c r="G636" s="285">
        <v>892171861.23000002</v>
      </c>
      <c r="H636" s="286"/>
      <c r="I636" s="286"/>
    </row>
    <row r="637" spans="1:9" x14ac:dyDescent="0.25">
      <c r="A637" s="284" t="s">
        <v>957</v>
      </c>
      <c r="B637" s="1">
        <f t="shared" si="9"/>
        <v>3</v>
      </c>
      <c r="C637" s="284" t="s">
        <v>770</v>
      </c>
      <c r="D637" s="285">
        <v>0</v>
      </c>
      <c r="E637" s="285">
        <v>154517959</v>
      </c>
      <c r="F637" s="285">
        <v>65406656</v>
      </c>
      <c r="G637" s="285">
        <v>89111303</v>
      </c>
      <c r="H637" s="286"/>
      <c r="I637" s="286"/>
    </row>
    <row r="638" spans="1:9" x14ac:dyDescent="0.25">
      <c r="A638" s="284" t="s">
        <v>958</v>
      </c>
      <c r="B638" s="1">
        <f t="shared" si="9"/>
        <v>6</v>
      </c>
      <c r="C638" s="284" t="s">
        <v>959</v>
      </c>
      <c r="D638" s="285">
        <v>0</v>
      </c>
      <c r="E638" s="285">
        <v>154517959</v>
      </c>
      <c r="F638" s="285">
        <v>65406656</v>
      </c>
      <c r="G638" s="285">
        <v>89111303</v>
      </c>
      <c r="H638" s="286"/>
      <c r="I638" s="286"/>
    </row>
    <row r="639" spans="1:9" x14ac:dyDescent="0.25">
      <c r="A639" s="284" t="s">
        <v>960</v>
      </c>
      <c r="B639" s="1">
        <f t="shared" si="9"/>
        <v>9</v>
      </c>
      <c r="C639" s="284" t="s">
        <v>961</v>
      </c>
      <c r="D639" s="285">
        <v>0</v>
      </c>
      <c r="E639" s="285">
        <v>154517959</v>
      </c>
      <c r="F639" s="285">
        <v>65406656</v>
      </c>
      <c r="G639" s="285">
        <v>89111303</v>
      </c>
      <c r="H639" s="286"/>
      <c r="I639" s="286"/>
    </row>
    <row r="640" spans="1:9" x14ac:dyDescent="0.25">
      <c r="A640" s="284" t="s">
        <v>962</v>
      </c>
      <c r="B640" s="1">
        <f t="shared" si="9"/>
        <v>3</v>
      </c>
      <c r="C640" s="284" t="s">
        <v>963</v>
      </c>
      <c r="D640" s="285">
        <v>0</v>
      </c>
      <c r="E640" s="285">
        <v>695108423.09000003</v>
      </c>
      <c r="F640" s="285">
        <v>3431000</v>
      </c>
      <c r="G640" s="285">
        <v>691677423.09000003</v>
      </c>
      <c r="H640" s="286"/>
      <c r="I640" s="286"/>
    </row>
    <row r="641" spans="1:9" x14ac:dyDescent="0.25">
      <c r="A641" s="284" t="s">
        <v>964</v>
      </c>
      <c r="B641" s="1">
        <f t="shared" si="9"/>
        <v>6</v>
      </c>
      <c r="C641" s="284" t="s">
        <v>965</v>
      </c>
      <c r="D641" s="285">
        <v>0</v>
      </c>
      <c r="E641" s="285">
        <v>695108423.09000003</v>
      </c>
      <c r="F641" s="285">
        <v>3431000</v>
      </c>
      <c r="G641" s="285">
        <v>691677423.09000003</v>
      </c>
      <c r="H641" s="286"/>
      <c r="I641" s="286"/>
    </row>
    <row r="642" spans="1:9" x14ac:dyDescent="0.25">
      <c r="A642" s="284" t="s">
        <v>966</v>
      </c>
      <c r="B642" s="1">
        <f t="shared" si="9"/>
        <v>9</v>
      </c>
      <c r="C642" s="284" t="s">
        <v>967</v>
      </c>
      <c r="D642" s="285">
        <v>0</v>
      </c>
      <c r="E642" s="285">
        <v>34042798.689999998</v>
      </c>
      <c r="F642" s="285">
        <v>0</v>
      </c>
      <c r="G642" s="285">
        <v>34042798.689999998</v>
      </c>
      <c r="H642" s="286"/>
      <c r="I642" s="286"/>
    </row>
    <row r="643" spans="1:9" x14ac:dyDescent="0.25">
      <c r="A643" s="284" t="s">
        <v>968</v>
      </c>
      <c r="B643" s="1">
        <f t="shared" si="9"/>
        <v>13</v>
      </c>
      <c r="C643" s="284" t="s">
        <v>967</v>
      </c>
      <c r="D643" s="285">
        <v>0</v>
      </c>
      <c r="E643" s="285">
        <v>34042798.689999998</v>
      </c>
      <c r="F643" s="285">
        <v>0</v>
      </c>
      <c r="G643" s="285">
        <v>34042798.689999998</v>
      </c>
      <c r="H643" s="286"/>
      <c r="I643" s="286"/>
    </row>
    <row r="644" spans="1:9" ht="30" x14ac:dyDescent="0.25">
      <c r="A644" s="284" t="s">
        <v>969</v>
      </c>
      <c r="B644" s="1">
        <f t="shared" si="9"/>
        <v>9</v>
      </c>
      <c r="C644" s="284" t="s">
        <v>970</v>
      </c>
      <c r="D644" s="285">
        <v>0</v>
      </c>
      <c r="E644" s="285">
        <v>160249894.40000001</v>
      </c>
      <c r="F644" s="285">
        <v>0</v>
      </c>
      <c r="G644" s="285">
        <v>160249894.40000001</v>
      </c>
      <c r="H644" s="286"/>
      <c r="I644" s="286"/>
    </row>
    <row r="645" spans="1:9" x14ac:dyDescent="0.25">
      <c r="A645" s="284" t="s">
        <v>971</v>
      </c>
      <c r="B645" s="1">
        <f t="shared" si="9"/>
        <v>13</v>
      </c>
      <c r="C645" s="284" t="s">
        <v>143</v>
      </c>
      <c r="D645" s="285">
        <v>0</v>
      </c>
      <c r="E645" s="285">
        <v>160249894.40000001</v>
      </c>
      <c r="F645" s="285">
        <v>0</v>
      </c>
      <c r="G645" s="285">
        <v>160249894.40000001</v>
      </c>
      <c r="H645" s="286"/>
      <c r="I645" s="286"/>
    </row>
    <row r="646" spans="1:9" x14ac:dyDescent="0.25">
      <c r="A646" s="284" t="s">
        <v>972</v>
      </c>
      <c r="B646" s="1">
        <f t="shared" si="9"/>
        <v>9</v>
      </c>
      <c r="C646" s="284" t="s">
        <v>973</v>
      </c>
      <c r="D646" s="285">
        <v>0</v>
      </c>
      <c r="E646" s="285">
        <v>500813000</v>
      </c>
      <c r="F646" s="285">
        <v>3431000</v>
      </c>
      <c r="G646" s="285">
        <v>497382000</v>
      </c>
      <c r="H646" s="286"/>
      <c r="I646" s="286"/>
    </row>
    <row r="647" spans="1:9" x14ac:dyDescent="0.25">
      <c r="A647" s="284" t="s">
        <v>974</v>
      </c>
      <c r="B647" s="1">
        <f t="shared" si="9"/>
        <v>13</v>
      </c>
      <c r="C647" s="284" t="s">
        <v>973</v>
      </c>
      <c r="D647" s="285">
        <v>0</v>
      </c>
      <c r="E647" s="285">
        <v>500813000</v>
      </c>
      <c r="F647" s="285">
        <v>3431000</v>
      </c>
      <c r="G647" s="285">
        <v>497382000</v>
      </c>
      <c r="H647" s="286"/>
      <c r="I647" s="286"/>
    </row>
    <row r="648" spans="1:9" x14ac:dyDescent="0.25">
      <c r="A648" s="284" t="s">
        <v>975</v>
      </c>
      <c r="B648" s="1">
        <f t="shared" si="9"/>
        <v>9</v>
      </c>
      <c r="C648" s="284" t="s">
        <v>976</v>
      </c>
      <c r="D648" s="285">
        <v>0</v>
      </c>
      <c r="E648" s="285">
        <v>2730</v>
      </c>
      <c r="F648" s="285">
        <v>0</v>
      </c>
      <c r="G648" s="285">
        <v>2730</v>
      </c>
      <c r="H648" s="286"/>
      <c r="I648" s="286"/>
    </row>
    <row r="649" spans="1:9" x14ac:dyDescent="0.25">
      <c r="A649" s="284" t="s">
        <v>977</v>
      </c>
      <c r="B649" s="1">
        <f t="shared" si="9"/>
        <v>13</v>
      </c>
      <c r="C649" s="284" t="s">
        <v>795</v>
      </c>
      <c r="D649" s="285">
        <v>0</v>
      </c>
      <c r="E649" s="285">
        <v>2730</v>
      </c>
      <c r="F649" s="285">
        <v>0</v>
      </c>
      <c r="G649" s="285">
        <v>2730</v>
      </c>
      <c r="H649" s="286"/>
      <c r="I649" s="286"/>
    </row>
    <row r="650" spans="1:9" x14ac:dyDescent="0.25">
      <c r="A650" s="284" t="s">
        <v>978</v>
      </c>
      <c r="B650" s="1">
        <f t="shared" ref="B650:B705" si="10">LEN(A650)</f>
        <v>1</v>
      </c>
      <c r="C650" s="284" t="s">
        <v>979</v>
      </c>
      <c r="D650" s="285">
        <v>0</v>
      </c>
      <c r="E650" s="285">
        <v>280370494.88</v>
      </c>
      <c r="F650" s="285">
        <v>280370494.88</v>
      </c>
      <c r="G650" s="285">
        <v>0</v>
      </c>
    </row>
    <row r="651" spans="1:9" x14ac:dyDescent="0.25">
      <c r="A651" s="284" t="s">
        <v>980</v>
      </c>
      <c r="B651" s="1">
        <f t="shared" si="10"/>
        <v>3</v>
      </c>
      <c r="C651" s="284" t="s">
        <v>981</v>
      </c>
      <c r="D651" s="285">
        <v>548337911.46000004</v>
      </c>
      <c r="E651" s="285">
        <v>6848994.8799999999</v>
      </c>
      <c r="F651" s="285">
        <v>272439001</v>
      </c>
      <c r="G651" s="285">
        <v>282747905.33999997</v>
      </c>
      <c r="H651" s="286"/>
      <c r="I651" s="286"/>
    </row>
    <row r="652" spans="1:9" ht="30" x14ac:dyDescent="0.25">
      <c r="A652" s="284" t="s">
        <v>982</v>
      </c>
      <c r="B652" s="1">
        <f t="shared" si="10"/>
        <v>6</v>
      </c>
      <c r="C652" s="284" t="s">
        <v>983</v>
      </c>
      <c r="D652" s="285">
        <v>548337911.46000004</v>
      </c>
      <c r="E652" s="285">
        <v>6848994.8799999999</v>
      </c>
      <c r="F652" s="285">
        <v>272439001</v>
      </c>
      <c r="G652" s="285">
        <v>282747905.33999997</v>
      </c>
      <c r="H652" s="286"/>
      <c r="I652" s="286"/>
    </row>
    <row r="653" spans="1:9" x14ac:dyDescent="0.25">
      <c r="A653" s="284" t="s">
        <v>984</v>
      </c>
      <c r="B653" s="1">
        <f t="shared" si="10"/>
        <v>9</v>
      </c>
      <c r="C653" s="284" t="s">
        <v>696</v>
      </c>
      <c r="D653" s="285">
        <v>548337911.46000004</v>
      </c>
      <c r="E653" s="285">
        <v>6848994.8799999999</v>
      </c>
      <c r="F653" s="285">
        <v>272439001</v>
      </c>
      <c r="G653" s="285">
        <v>282747905.33999997</v>
      </c>
      <c r="H653" s="286"/>
      <c r="I653" s="286"/>
    </row>
    <row r="654" spans="1:9" x14ac:dyDescent="0.25">
      <c r="A654" s="284" t="s">
        <v>985</v>
      </c>
      <c r="B654" s="1">
        <f t="shared" si="10"/>
        <v>13</v>
      </c>
      <c r="C654" s="284" t="s">
        <v>696</v>
      </c>
      <c r="D654" s="285">
        <v>548337911.46000004</v>
      </c>
      <c r="E654" s="285">
        <v>6848994.8799999999</v>
      </c>
      <c r="F654" s="285">
        <v>272439001</v>
      </c>
      <c r="G654" s="285">
        <v>282747905.33999997</v>
      </c>
      <c r="H654" s="286"/>
      <c r="I654" s="286"/>
    </row>
    <row r="655" spans="1:9" x14ac:dyDescent="0.25">
      <c r="A655" s="284" t="s">
        <v>986</v>
      </c>
      <c r="B655" s="1">
        <f t="shared" si="10"/>
        <v>3</v>
      </c>
      <c r="C655" s="284" t="s">
        <v>987</v>
      </c>
      <c r="D655" s="285">
        <v>13399234129.4</v>
      </c>
      <c r="E655" s="285">
        <v>0</v>
      </c>
      <c r="F655" s="285">
        <v>1082499</v>
      </c>
      <c r="G655" s="285">
        <v>13398151630.4</v>
      </c>
      <c r="H655" s="286"/>
      <c r="I655" s="286"/>
    </row>
    <row r="656" spans="1:9" x14ac:dyDescent="0.25">
      <c r="A656" s="284" t="s">
        <v>988</v>
      </c>
      <c r="B656" s="1">
        <f t="shared" si="10"/>
        <v>6</v>
      </c>
      <c r="C656" s="284" t="s">
        <v>989</v>
      </c>
      <c r="D656" s="285">
        <v>9088337426.8500004</v>
      </c>
      <c r="E656" s="285">
        <v>0</v>
      </c>
      <c r="F656" s="285">
        <v>0</v>
      </c>
      <c r="G656" s="285">
        <v>9088337426.8500004</v>
      </c>
      <c r="H656" s="286"/>
      <c r="I656" s="286"/>
    </row>
    <row r="657" spans="1:9" x14ac:dyDescent="0.25">
      <c r="A657" s="284" t="s">
        <v>990</v>
      </c>
      <c r="B657" s="1">
        <f t="shared" si="10"/>
        <v>9</v>
      </c>
      <c r="C657" s="284" t="s">
        <v>744</v>
      </c>
      <c r="D657" s="285">
        <v>9088337426.8500004</v>
      </c>
      <c r="E657" s="285">
        <v>0</v>
      </c>
      <c r="F657" s="285">
        <v>0</v>
      </c>
      <c r="G657" s="285">
        <v>9088337426.8500004</v>
      </c>
      <c r="H657" s="286"/>
      <c r="I657" s="286"/>
    </row>
    <row r="658" spans="1:9" x14ac:dyDescent="0.25">
      <c r="A658" s="284" t="s">
        <v>991</v>
      </c>
      <c r="B658" s="1">
        <f t="shared" si="10"/>
        <v>13</v>
      </c>
      <c r="C658" s="284" t="s">
        <v>744</v>
      </c>
      <c r="D658" s="285">
        <v>9088337426.8500004</v>
      </c>
      <c r="E658" s="285">
        <v>0</v>
      </c>
      <c r="F658" s="285">
        <v>0</v>
      </c>
      <c r="G658" s="285">
        <v>9088337426.8500004</v>
      </c>
      <c r="H658" s="286"/>
      <c r="I658" s="286"/>
    </row>
    <row r="659" spans="1:9" x14ac:dyDescent="0.25">
      <c r="A659" s="284" t="s">
        <v>992</v>
      </c>
      <c r="B659" s="1">
        <f t="shared" si="10"/>
        <v>6</v>
      </c>
      <c r="C659" s="284" t="s">
        <v>993</v>
      </c>
      <c r="D659" s="285">
        <v>170701388.38999999</v>
      </c>
      <c r="E659" s="285">
        <v>0</v>
      </c>
      <c r="F659" s="285">
        <v>0</v>
      </c>
      <c r="G659" s="285">
        <v>170701388.38999999</v>
      </c>
      <c r="H659" s="286"/>
      <c r="I659" s="286"/>
    </row>
    <row r="660" spans="1:9" x14ac:dyDescent="0.25">
      <c r="A660" s="284" t="s">
        <v>994</v>
      </c>
      <c r="B660" s="1">
        <f t="shared" si="10"/>
        <v>9</v>
      </c>
      <c r="C660" s="284" t="s">
        <v>744</v>
      </c>
      <c r="D660" s="285">
        <v>170701388.38999999</v>
      </c>
      <c r="E660" s="285">
        <v>0</v>
      </c>
      <c r="F660" s="285">
        <v>0</v>
      </c>
      <c r="G660" s="285">
        <v>170701388.38999999</v>
      </c>
      <c r="H660" s="286"/>
      <c r="I660" s="286"/>
    </row>
    <row r="661" spans="1:9" x14ac:dyDescent="0.25">
      <c r="A661" s="284" t="s">
        <v>995</v>
      </c>
      <c r="B661" s="1">
        <f t="shared" si="10"/>
        <v>13</v>
      </c>
      <c r="C661" s="284" t="s">
        <v>744</v>
      </c>
      <c r="D661" s="285">
        <v>170701388.38999999</v>
      </c>
      <c r="E661" s="285">
        <v>0</v>
      </c>
      <c r="F661" s="285">
        <v>0</v>
      </c>
      <c r="G661" s="285">
        <v>170701388.38999999</v>
      </c>
      <c r="H661" s="286"/>
      <c r="I661" s="286"/>
    </row>
    <row r="662" spans="1:9" x14ac:dyDescent="0.25">
      <c r="A662" s="284" t="s">
        <v>996</v>
      </c>
      <c r="B662" s="1">
        <f t="shared" si="10"/>
        <v>6</v>
      </c>
      <c r="C662" s="284" t="s">
        <v>997</v>
      </c>
      <c r="D662" s="285">
        <v>4045371254.1599998</v>
      </c>
      <c r="E662" s="285">
        <v>0</v>
      </c>
      <c r="F662" s="285">
        <v>0</v>
      </c>
      <c r="G662" s="285">
        <v>4045371254.1599998</v>
      </c>
      <c r="H662" s="286"/>
      <c r="I662" s="286"/>
    </row>
    <row r="663" spans="1:9" x14ac:dyDescent="0.25">
      <c r="A663" s="284" t="s">
        <v>998</v>
      </c>
      <c r="B663" s="1">
        <f t="shared" si="10"/>
        <v>9</v>
      </c>
      <c r="C663" s="284" t="s">
        <v>999</v>
      </c>
      <c r="D663" s="285">
        <v>4045371254.1599998</v>
      </c>
      <c r="E663" s="285">
        <v>0</v>
      </c>
      <c r="F663" s="285">
        <v>0</v>
      </c>
      <c r="G663" s="285">
        <v>4045371254.1599998</v>
      </c>
      <c r="H663" s="286"/>
      <c r="I663" s="286"/>
    </row>
    <row r="664" spans="1:9" x14ac:dyDescent="0.25">
      <c r="A664" s="284" t="s">
        <v>1000</v>
      </c>
      <c r="B664" s="1">
        <f t="shared" si="10"/>
        <v>13</v>
      </c>
      <c r="C664" s="284" t="s">
        <v>999</v>
      </c>
      <c r="D664" s="285">
        <v>4045371254.1599998</v>
      </c>
      <c r="E664" s="285">
        <v>0</v>
      </c>
      <c r="F664" s="285">
        <v>0</v>
      </c>
      <c r="G664" s="285">
        <v>4045371254.1599998</v>
      </c>
      <c r="H664" s="286"/>
      <c r="I664" s="286"/>
    </row>
    <row r="665" spans="1:9" x14ac:dyDescent="0.25">
      <c r="A665" s="284" t="s">
        <v>1001</v>
      </c>
      <c r="B665" s="1">
        <f t="shared" si="10"/>
        <v>6</v>
      </c>
      <c r="C665" s="284" t="s">
        <v>1002</v>
      </c>
      <c r="D665" s="285">
        <v>94824060</v>
      </c>
      <c r="E665" s="285">
        <v>0</v>
      </c>
      <c r="F665" s="285">
        <v>1082499</v>
      </c>
      <c r="G665" s="285">
        <v>93741561</v>
      </c>
      <c r="H665" s="286"/>
      <c r="I665" s="286"/>
    </row>
    <row r="666" spans="1:9" x14ac:dyDescent="0.25">
      <c r="A666" s="284" t="s">
        <v>1003</v>
      </c>
      <c r="B666" s="1">
        <f t="shared" si="10"/>
        <v>9</v>
      </c>
      <c r="C666" s="284" t="s">
        <v>1004</v>
      </c>
      <c r="D666" s="285">
        <v>94824060</v>
      </c>
      <c r="E666" s="285">
        <v>0</v>
      </c>
      <c r="F666" s="285">
        <v>1082499</v>
      </c>
      <c r="G666" s="285">
        <v>93741561</v>
      </c>
      <c r="H666" s="286"/>
      <c r="I666" s="286"/>
    </row>
    <row r="667" spans="1:9" x14ac:dyDescent="0.25">
      <c r="A667" s="284" t="s">
        <v>1005</v>
      </c>
      <c r="B667" s="1">
        <f t="shared" si="10"/>
        <v>13</v>
      </c>
      <c r="C667" s="284" t="s">
        <v>1004</v>
      </c>
      <c r="D667" s="285">
        <v>94824060</v>
      </c>
      <c r="E667" s="285">
        <v>0</v>
      </c>
      <c r="F667" s="285">
        <v>1082499</v>
      </c>
      <c r="G667" s="285">
        <v>93741561</v>
      </c>
      <c r="H667" s="286"/>
      <c r="I667" s="286"/>
    </row>
    <row r="668" spans="1:9" x14ac:dyDescent="0.25">
      <c r="A668" s="284" t="s">
        <v>1006</v>
      </c>
      <c r="B668" s="1">
        <f t="shared" si="10"/>
        <v>3</v>
      </c>
      <c r="C668" s="284" t="s">
        <v>1007</v>
      </c>
      <c r="D668" s="285">
        <v>-13947572040.860001</v>
      </c>
      <c r="E668" s="285">
        <v>273521500</v>
      </c>
      <c r="F668" s="285">
        <v>6848994.8799999999</v>
      </c>
      <c r="G668" s="285">
        <v>-13680899535.74</v>
      </c>
      <c r="H668" s="286"/>
      <c r="I668" s="286"/>
    </row>
    <row r="669" spans="1:9" ht="30" x14ac:dyDescent="0.25">
      <c r="A669" s="284" t="s">
        <v>1008</v>
      </c>
      <c r="B669" s="1">
        <f t="shared" si="10"/>
        <v>6</v>
      </c>
      <c r="C669" s="284" t="s">
        <v>1009</v>
      </c>
      <c r="D669" s="285">
        <v>-548337911.46000004</v>
      </c>
      <c r="E669" s="285">
        <v>272439001</v>
      </c>
      <c r="F669" s="285">
        <v>6848994.8799999999</v>
      </c>
      <c r="G669" s="285">
        <v>-282747905.33999997</v>
      </c>
      <c r="H669" s="286"/>
      <c r="I669" s="286"/>
    </row>
    <row r="670" spans="1:9" ht="30" x14ac:dyDescent="0.25">
      <c r="A670" s="284" t="s">
        <v>1010</v>
      </c>
      <c r="B670" s="1">
        <f t="shared" si="10"/>
        <v>9</v>
      </c>
      <c r="C670" s="284" t="s">
        <v>1011</v>
      </c>
      <c r="D670" s="285">
        <v>-548337911.46000004</v>
      </c>
      <c r="E670" s="285">
        <v>272439001</v>
      </c>
      <c r="F670" s="285">
        <v>6848994.8799999999</v>
      </c>
      <c r="G670" s="285">
        <v>-282747905.33999997</v>
      </c>
      <c r="H670" s="286"/>
      <c r="I670" s="286"/>
    </row>
    <row r="671" spans="1:9" ht="30" x14ac:dyDescent="0.25">
      <c r="A671" s="284" t="s">
        <v>1012</v>
      </c>
      <c r="B671" s="1">
        <f t="shared" si="10"/>
        <v>13</v>
      </c>
      <c r="C671" s="284" t="s">
        <v>1011</v>
      </c>
      <c r="D671" s="285">
        <v>-548337911.46000004</v>
      </c>
      <c r="E671" s="285">
        <v>272439001</v>
      </c>
      <c r="F671" s="285">
        <v>6848994.8799999999</v>
      </c>
      <c r="G671" s="285">
        <v>-282747905.33999997</v>
      </c>
      <c r="H671" s="286"/>
      <c r="I671" s="286"/>
    </row>
    <row r="672" spans="1:9" ht="45" x14ac:dyDescent="0.25">
      <c r="A672" s="284" t="s">
        <v>1013</v>
      </c>
      <c r="B672" s="1">
        <f t="shared" si="10"/>
        <v>13</v>
      </c>
      <c r="C672" s="284" t="s">
        <v>1014</v>
      </c>
      <c r="D672" s="285">
        <v>0</v>
      </c>
      <c r="E672" s="285">
        <v>0</v>
      </c>
      <c r="F672" s="285">
        <v>0</v>
      </c>
      <c r="G672" s="285">
        <v>0</v>
      </c>
      <c r="H672" s="286"/>
      <c r="I672" s="286"/>
    </row>
    <row r="673" spans="1:9" x14ac:dyDescent="0.25">
      <c r="A673" s="284" t="s">
        <v>1015</v>
      </c>
      <c r="B673" s="1">
        <f t="shared" si="10"/>
        <v>6</v>
      </c>
      <c r="C673" s="284" t="s">
        <v>1016</v>
      </c>
      <c r="D673" s="285">
        <v>-13399234129.4</v>
      </c>
      <c r="E673" s="285">
        <v>1082499</v>
      </c>
      <c r="F673" s="285">
        <v>0</v>
      </c>
      <c r="G673" s="285">
        <v>-13398151630.4</v>
      </c>
      <c r="H673" s="286"/>
      <c r="I673" s="286"/>
    </row>
    <row r="674" spans="1:9" x14ac:dyDescent="0.25">
      <c r="A674" s="284" t="s">
        <v>1017</v>
      </c>
      <c r="B674" s="1">
        <f t="shared" si="10"/>
        <v>9</v>
      </c>
      <c r="C674" s="284" t="s">
        <v>1018</v>
      </c>
      <c r="D674" s="285">
        <v>-9088337426.8500004</v>
      </c>
      <c r="E674" s="285">
        <v>0</v>
      </c>
      <c r="F674" s="285">
        <v>0</v>
      </c>
      <c r="G674" s="285">
        <v>-9088337426.8500004</v>
      </c>
      <c r="H674" s="286"/>
      <c r="I674" s="286"/>
    </row>
    <row r="675" spans="1:9" x14ac:dyDescent="0.25">
      <c r="A675" s="284" t="s">
        <v>1019</v>
      </c>
      <c r="B675" s="1">
        <f t="shared" si="10"/>
        <v>13</v>
      </c>
      <c r="C675" s="284" t="s">
        <v>1018</v>
      </c>
      <c r="D675" s="285">
        <v>-9088337426.8500004</v>
      </c>
      <c r="E675" s="285">
        <v>0</v>
      </c>
      <c r="F675" s="285">
        <v>0</v>
      </c>
      <c r="G675" s="285">
        <v>-9088337426.8500004</v>
      </c>
      <c r="H675" s="286"/>
      <c r="I675" s="286"/>
    </row>
    <row r="676" spans="1:9" x14ac:dyDescent="0.25">
      <c r="A676" s="284" t="s">
        <v>1020</v>
      </c>
      <c r="B676" s="1">
        <f t="shared" si="10"/>
        <v>9</v>
      </c>
      <c r="C676" s="284" t="s">
        <v>1021</v>
      </c>
      <c r="D676" s="285">
        <v>-170701388.38999999</v>
      </c>
      <c r="E676" s="285">
        <v>0</v>
      </c>
      <c r="F676" s="285">
        <v>0</v>
      </c>
      <c r="G676" s="285">
        <v>-170701388.38999999</v>
      </c>
      <c r="H676" s="286"/>
      <c r="I676" s="286"/>
    </row>
    <row r="677" spans="1:9" x14ac:dyDescent="0.25">
      <c r="A677" s="284" t="s">
        <v>1022</v>
      </c>
      <c r="B677" s="1">
        <f t="shared" si="10"/>
        <v>13</v>
      </c>
      <c r="C677" s="284" t="s">
        <v>1021</v>
      </c>
      <c r="D677" s="285">
        <v>-170701388.38999999</v>
      </c>
      <c r="E677" s="285">
        <v>0</v>
      </c>
      <c r="F677" s="285">
        <v>0</v>
      </c>
      <c r="G677" s="285">
        <v>-170701388.38999999</v>
      </c>
      <c r="H677" s="286"/>
      <c r="I677" s="286"/>
    </row>
    <row r="678" spans="1:9" x14ac:dyDescent="0.25">
      <c r="A678" s="284" t="s">
        <v>1023</v>
      </c>
      <c r="B678" s="1">
        <f t="shared" si="10"/>
        <v>9</v>
      </c>
      <c r="C678" s="284" t="s">
        <v>1024</v>
      </c>
      <c r="D678" s="285">
        <v>-4045371254.1599998</v>
      </c>
      <c r="E678" s="285">
        <v>0</v>
      </c>
      <c r="F678" s="285">
        <v>0</v>
      </c>
      <c r="G678" s="285">
        <v>-4045371254.1599998</v>
      </c>
      <c r="H678" s="286"/>
      <c r="I678" s="286"/>
    </row>
    <row r="679" spans="1:9" x14ac:dyDescent="0.25">
      <c r="A679" s="284" t="s">
        <v>1025</v>
      </c>
      <c r="B679" s="1">
        <f t="shared" si="10"/>
        <v>13</v>
      </c>
      <c r="C679" s="284" t="s">
        <v>1024</v>
      </c>
      <c r="D679" s="285">
        <v>-4045371254.1599998</v>
      </c>
      <c r="E679" s="285">
        <v>0</v>
      </c>
      <c r="F679" s="285">
        <v>0</v>
      </c>
      <c r="G679" s="285">
        <v>-4045371254.1599998</v>
      </c>
      <c r="H679" s="286"/>
      <c r="I679" s="286"/>
    </row>
    <row r="680" spans="1:9" ht="30" x14ac:dyDescent="0.25">
      <c r="A680" s="284" t="s">
        <v>1026</v>
      </c>
      <c r="B680" s="1">
        <f t="shared" si="10"/>
        <v>9</v>
      </c>
      <c r="C680" s="284" t="s">
        <v>1027</v>
      </c>
      <c r="D680" s="285">
        <v>-94824060</v>
      </c>
      <c r="E680" s="285">
        <v>1082499</v>
      </c>
      <c r="F680" s="285">
        <v>0</v>
      </c>
      <c r="G680" s="285">
        <v>-93741561</v>
      </c>
      <c r="H680" s="286"/>
      <c r="I680" s="286"/>
    </row>
    <row r="681" spans="1:9" x14ac:dyDescent="0.25">
      <c r="A681" s="284" t="s">
        <v>1028</v>
      </c>
      <c r="B681" s="1">
        <f t="shared" si="10"/>
        <v>13</v>
      </c>
      <c r="C681" s="284" t="s">
        <v>1004</v>
      </c>
      <c r="D681" s="285">
        <v>-94824060</v>
      </c>
      <c r="E681" s="285">
        <v>1082499</v>
      </c>
      <c r="F681" s="285">
        <v>0</v>
      </c>
      <c r="G681" s="285">
        <v>-93741561</v>
      </c>
      <c r="H681" s="286"/>
      <c r="I681" s="286"/>
    </row>
    <row r="682" spans="1:9" x14ac:dyDescent="0.25">
      <c r="A682" s="284" t="s">
        <v>1029</v>
      </c>
      <c r="B682" s="1">
        <f t="shared" si="10"/>
        <v>1</v>
      </c>
      <c r="C682" s="284" t="s">
        <v>1030</v>
      </c>
      <c r="D682" s="285">
        <v>0</v>
      </c>
      <c r="E682" s="285">
        <v>2188685728353.9199</v>
      </c>
      <c r="F682" s="285">
        <v>2188685728353.9199</v>
      </c>
      <c r="G682" s="285">
        <v>0</v>
      </c>
    </row>
    <row r="683" spans="1:9" x14ac:dyDescent="0.25">
      <c r="A683" s="284" t="s">
        <v>1031</v>
      </c>
      <c r="B683" s="1">
        <f t="shared" si="10"/>
        <v>3</v>
      </c>
      <c r="C683" s="284" t="s">
        <v>1032</v>
      </c>
      <c r="D683" s="285">
        <v>9002336518801.2109</v>
      </c>
      <c r="E683" s="285">
        <v>3872845736.98</v>
      </c>
      <c r="F683" s="285">
        <v>2184812882616.9399</v>
      </c>
      <c r="G683" s="285">
        <v>11183276555681.1</v>
      </c>
      <c r="H683" s="286"/>
      <c r="I683" s="286"/>
    </row>
    <row r="684" spans="1:9" ht="30" x14ac:dyDescent="0.25">
      <c r="A684" s="284" t="s">
        <v>1033</v>
      </c>
      <c r="B684" s="1">
        <f t="shared" si="10"/>
        <v>6</v>
      </c>
      <c r="C684" s="284" t="s">
        <v>983</v>
      </c>
      <c r="D684" s="285">
        <v>9002336518801.2109</v>
      </c>
      <c r="E684" s="285">
        <v>3872845736.98</v>
      </c>
      <c r="F684" s="285">
        <v>2184812882616.9399</v>
      </c>
      <c r="G684" s="285">
        <v>11183276555681.1</v>
      </c>
      <c r="H684" s="286"/>
      <c r="I684" s="286"/>
    </row>
    <row r="685" spans="1:9" x14ac:dyDescent="0.25">
      <c r="A685" s="284" t="s">
        <v>1034</v>
      </c>
      <c r="B685" s="1">
        <f t="shared" si="10"/>
        <v>9</v>
      </c>
      <c r="C685" s="284" t="s">
        <v>1035</v>
      </c>
      <c r="D685" s="285">
        <v>9002336518801.2109</v>
      </c>
      <c r="E685" s="285">
        <v>3872845736.98</v>
      </c>
      <c r="F685" s="285">
        <v>2184812882616.9399</v>
      </c>
      <c r="G685" s="285">
        <v>11183276555681.1</v>
      </c>
      <c r="H685" s="286"/>
      <c r="I685" s="286"/>
    </row>
    <row r="686" spans="1:9" x14ac:dyDescent="0.25">
      <c r="A686" s="284" t="s">
        <v>1036</v>
      </c>
      <c r="B686" s="1">
        <f t="shared" si="10"/>
        <v>13</v>
      </c>
      <c r="C686" s="284" t="s">
        <v>1035</v>
      </c>
      <c r="D686" s="285">
        <v>9002336518801.2109</v>
      </c>
      <c r="E686" s="285">
        <v>3872845736.98</v>
      </c>
      <c r="F686" s="285">
        <v>2184812882616.9399</v>
      </c>
      <c r="G686" s="285">
        <v>11183276555681.1</v>
      </c>
      <c r="H686" s="286"/>
      <c r="I686" s="286"/>
    </row>
    <row r="687" spans="1:9" x14ac:dyDescent="0.25">
      <c r="A687" s="284" t="s">
        <v>1037</v>
      </c>
      <c r="B687" s="1">
        <f t="shared" si="10"/>
        <v>13</v>
      </c>
      <c r="C687" s="284" t="s">
        <v>1038</v>
      </c>
      <c r="D687" s="285">
        <v>0</v>
      </c>
      <c r="E687" s="285">
        <v>0</v>
      </c>
      <c r="F687" s="285">
        <v>0</v>
      </c>
      <c r="G687" s="285">
        <v>0</v>
      </c>
      <c r="H687" s="286"/>
      <c r="I687" s="286"/>
    </row>
    <row r="688" spans="1:9" x14ac:dyDescent="0.25">
      <c r="A688" s="284" t="s">
        <v>1039</v>
      </c>
      <c r="B688" s="1">
        <f t="shared" si="10"/>
        <v>3</v>
      </c>
      <c r="C688" s="284" t="s">
        <v>1040</v>
      </c>
      <c r="D688" s="285">
        <v>567344987.55999994</v>
      </c>
      <c r="E688" s="285">
        <v>0</v>
      </c>
      <c r="F688" s="285">
        <v>0</v>
      </c>
      <c r="G688" s="285">
        <v>567344987.55999994</v>
      </c>
      <c r="H688" s="286"/>
      <c r="I688" s="286"/>
    </row>
    <row r="689" spans="1:9" ht="30" x14ac:dyDescent="0.25">
      <c r="A689" s="284" t="s">
        <v>1041</v>
      </c>
      <c r="B689" s="1">
        <f t="shared" si="10"/>
        <v>6</v>
      </c>
      <c r="C689" s="284" t="s">
        <v>1042</v>
      </c>
      <c r="D689" s="285">
        <v>28560000</v>
      </c>
      <c r="E689" s="285">
        <v>0</v>
      </c>
      <c r="F689" s="285">
        <v>0</v>
      </c>
      <c r="G689" s="285">
        <v>28560000</v>
      </c>
      <c r="H689" s="286"/>
      <c r="I689" s="286"/>
    </row>
    <row r="690" spans="1:9" x14ac:dyDescent="0.25">
      <c r="A690" s="284" t="s">
        <v>1043</v>
      </c>
      <c r="B690" s="1">
        <f t="shared" si="10"/>
        <v>9</v>
      </c>
      <c r="C690" s="284" t="s">
        <v>1044</v>
      </c>
      <c r="D690" s="285">
        <v>28560000</v>
      </c>
      <c r="E690" s="285">
        <v>0</v>
      </c>
      <c r="F690" s="285">
        <v>0</v>
      </c>
      <c r="G690" s="285">
        <v>28560000</v>
      </c>
      <c r="H690" s="286"/>
      <c r="I690" s="286"/>
    </row>
    <row r="691" spans="1:9" x14ac:dyDescent="0.25">
      <c r="A691" s="284" t="s">
        <v>1045</v>
      </c>
      <c r="B691" s="1">
        <f t="shared" si="10"/>
        <v>13</v>
      </c>
      <c r="C691" s="284" t="s">
        <v>1044</v>
      </c>
      <c r="D691" s="285">
        <v>28560000</v>
      </c>
      <c r="E691" s="285">
        <v>0</v>
      </c>
      <c r="F691" s="285">
        <v>0</v>
      </c>
      <c r="G691" s="285">
        <v>28560000</v>
      </c>
      <c r="H691" s="286"/>
      <c r="I691" s="286"/>
    </row>
    <row r="692" spans="1:9" ht="30" x14ac:dyDescent="0.25">
      <c r="A692" s="284" t="s">
        <v>1046</v>
      </c>
      <c r="B692" s="1">
        <f t="shared" si="10"/>
        <v>6</v>
      </c>
      <c r="C692" s="284" t="s">
        <v>1047</v>
      </c>
      <c r="D692" s="285">
        <v>538784987.55999994</v>
      </c>
      <c r="E692" s="285">
        <v>0</v>
      </c>
      <c r="F692" s="285">
        <v>0</v>
      </c>
      <c r="G692" s="285">
        <v>538784987.55999994</v>
      </c>
      <c r="H692" s="286"/>
      <c r="I692" s="286"/>
    </row>
    <row r="693" spans="1:9" x14ac:dyDescent="0.25">
      <c r="A693" s="284" t="s">
        <v>1048</v>
      </c>
      <c r="B693" s="1">
        <f t="shared" si="10"/>
        <v>9</v>
      </c>
      <c r="C693" s="284" t="s">
        <v>1049</v>
      </c>
      <c r="D693" s="285">
        <v>538784987.55999994</v>
      </c>
      <c r="E693" s="285">
        <v>0</v>
      </c>
      <c r="F693" s="285">
        <v>0</v>
      </c>
      <c r="G693" s="285">
        <v>538784987.55999994</v>
      </c>
      <c r="H693" s="286"/>
      <c r="I693" s="286"/>
    </row>
    <row r="694" spans="1:9" x14ac:dyDescent="0.25">
      <c r="A694" s="284" t="s">
        <v>1050</v>
      </c>
      <c r="B694" s="1">
        <f t="shared" si="10"/>
        <v>13</v>
      </c>
      <c r="C694" s="284" t="s">
        <v>1049</v>
      </c>
      <c r="D694" s="285">
        <v>538784987.55999994</v>
      </c>
      <c r="E694" s="285">
        <v>0</v>
      </c>
      <c r="F694" s="285">
        <v>0</v>
      </c>
      <c r="G694" s="285">
        <v>538784987.55999994</v>
      </c>
      <c r="H694" s="286"/>
      <c r="I694" s="286"/>
    </row>
    <row r="695" spans="1:9" x14ac:dyDescent="0.25">
      <c r="A695" s="284" t="s">
        <v>1051</v>
      </c>
      <c r="B695" s="1">
        <f t="shared" si="10"/>
        <v>3</v>
      </c>
      <c r="C695" s="284" t="s">
        <v>1052</v>
      </c>
      <c r="D695" s="285">
        <v>-9002903863788.7695</v>
      </c>
      <c r="E695" s="285">
        <v>2184812882616.9399</v>
      </c>
      <c r="F695" s="285">
        <v>3872845736.98</v>
      </c>
      <c r="G695" s="285">
        <v>-11183843900668.699</v>
      </c>
      <c r="H695" s="286"/>
      <c r="I695" s="286"/>
    </row>
    <row r="696" spans="1:9" ht="30" x14ac:dyDescent="0.25">
      <c r="A696" s="284" t="s">
        <v>1053</v>
      </c>
      <c r="B696" s="1">
        <f t="shared" si="10"/>
        <v>6</v>
      </c>
      <c r="C696" s="284" t="s">
        <v>1054</v>
      </c>
      <c r="D696" s="285">
        <v>-9002336518801.2109</v>
      </c>
      <c r="E696" s="285">
        <v>2184812882616.9399</v>
      </c>
      <c r="F696" s="285">
        <v>3872845736.98</v>
      </c>
      <c r="G696" s="285">
        <v>-11183276555681.1</v>
      </c>
      <c r="H696" s="286"/>
      <c r="I696" s="286"/>
    </row>
    <row r="697" spans="1:9" ht="30" x14ac:dyDescent="0.25">
      <c r="A697" s="284" t="s">
        <v>1055</v>
      </c>
      <c r="B697" s="1">
        <f t="shared" si="10"/>
        <v>9</v>
      </c>
      <c r="C697" s="284" t="s">
        <v>1011</v>
      </c>
      <c r="D697" s="285">
        <v>-9002336518801.2109</v>
      </c>
      <c r="E697" s="285">
        <v>2184812882616.9399</v>
      </c>
      <c r="F697" s="285">
        <v>3872845736.98</v>
      </c>
      <c r="G697" s="285">
        <v>-11183276555681.1</v>
      </c>
      <c r="H697" s="286"/>
      <c r="I697" s="286"/>
    </row>
    <row r="698" spans="1:9" ht="30" x14ac:dyDescent="0.25">
      <c r="A698" s="284" t="s">
        <v>1056</v>
      </c>
      <c r="B698" s="1">
        <f t="shared" si="10"/>
        <v>13</v>
      </c>
      <c r="C698" s="284" t="s">
        <v>1011</v>
      </c>
      <c r="D698" s="285">
        <v>-9002336518801.2109</v>
      </c>
      <c r="E698" s="285">
        <v>2184812882616.9399</v>
      </c>
      <c r="F698" s="285">
        <v>3872845736.98</v>
      </c>
      <c r="G698" s="285">
        <v>-11183276555681.1</v>
      </c>
      <c r="H698" s="286"/>
      <c r="I698" s="286"/>
    </row>
    <row r="699" spans="1:9" ht="45" x14ac:dyDescent="0.25">
      <c r="A699" s="284" t="s">
        <v>1057</v>
      </c>
      <c r="B699" s="1">
        <f t="shared" si="10"/>
        <v>13</v>
      </c>
      <c r="C699" s="284" t="s">
        <v>1058</v>
      </c>
      <c r="D699" s="285">
        <v>0</v>
      </c>
      <c r="E699" s="285">
        <v>0</v>
      </c>
      <c r="F699" s="285">
        <v>0</v>
      </c>
      <c r="G699" s="285">
        <v>0</v>
      </c>
      <c r="H699" s="286"/>
      <c r="I699" s="286"/>
    </row>
    <row r="700" spans="1:9" ht="30" x14ac:dyDescent="0.25">
      <c r="A700" s="284" t="s">
        <v>1059</v>
      </c>
      <c r="B700" s="1">
        <f t="shared" si="10"/>
        <v>6</v>
      </c>
      <c r="C700" s="284" t="s">
        <v>1060</v>
      </c>
      <c r="D700" s="285">
        <v>-567344987.55999994</v>
      </c>
      <c r="E700" s="285">
        <v>0</v>
      </c>
      <c r="F700" s="285">
        <v>0</v>
      </c>
      <c r="G700" s="285">
        <v>-567344987.55999994</v>
      </c>
      <c r="H700" s="286"/>
      <c r="I700" s="286"/>
    </row>
    <row r="701" spans="1:9" ht="30" x14ac:dyDescent="0.25">
      <c r="A701" s="284" t="s">
        <v>1061</v>
      </c>
      <c r="B701" s="1">
        <f t="shared" si="10"/>
        <v>9</v>
      </c>
      <c r="C701" s="284" t="s">
        <v>1062</v>
      </c>
      <c r="D701" s="285">
        <v>-28560000</v>
      </c>
      <c r="E701" s="285">
        <v>0</v>
      </c>
      <c r="F701" s="285">
        <v>0</v>
      </c>
      <c r="G701" s="285">
        <v>-28560000</v>
      </c>
      <c r="H701" s="286"/>
      <c r="I701" s="286"/>
    </row>
    <row r="702" spans="1:9" ht="30" x14ac:dyDescent="0.25">
      <c r="A702" s="284" t="s">
        <v>1063</v>
      </c>
      <c r="B702" s="1">
        <f t="shared" si="10"/>
        <v>13</v>
      </c>
      <c r="C702" s="284" t="s">
        <v>1062</v>
      </c>
      <c r="D702" s="285">
        <v>-28560000</v>
      </c>
      <c r="E702" s="285">
        <v>0</v>
      </c>
      <c r="F702" s="285">
        <v>0</v>
      </c>
      <c r="G702" s="285">
        <v>-28560000</v>
      </c>
      <c r="H702" s="286"/>
      <c r="I702" s="286"/>
    </row>
    <row r="703" spans="1:9" ht="30" x14ac:dyDescent="0.25">
      <c r="A703" s="284" t="s">
        <v>1064</v>
      </c>
      <c r="B703" s="1">
        <f t="shared" si="10"/>
        <v>9</v>
      </c>
      <c r="C703" s="284" t="s">
        <v>1065</v>
      </c>
      <c r="D703" s="285">
        <v>-538784987.55999994</v>
      </c>
      <c r="E703" s="285">
        <v>0</v>
      </c>
      <c r="F703" s="285">
        <v>0</v>
      </c>
      <c r="G703" s="285">
        <v>-538784987.55999994</v>
      </c>
      <c r="H703" s="286"/>
      <c r="I703" s="286"/>
    </row>
    <row r="704" spans="1:9" x14ac:dyDescent="0.25">
      <c r="A704" s="284" t="s">
        <v>1066</v>
      </c>
      <c r="B704" s="1">
        <f t="shared" si="10"/>
        <v>13</v>
      </c>
      <c r="C704" s="284" t="s">
        <v>1049</v>
      </c>
      <c r="D704" s="285">
        <v>-538784987.55999994</v>
      </c>
      <c r="E704" s="285">
        <v>0</v>
      </c>
      <c r="F704" s="285">
        <v>0</v>
      </c>
      <c r="G704" s="285">
        <v>-538784987.55999994</v>
      </c>
      <c r="H704" s="286"/>
      <c r="I704" s="286"/>
    </row>
    <row r="705" spans="1:9" x14ac:dyDescent="0.25">
      <c r="A705" s="284"/>
      <c r="B705" s="1">
        <f t="shared" si="10"/>
        <v>0</v>
      </c>
      <c r="C705" s="284" t="s">
        <v>1067</v>
      </c>
      <c r="D705" s="285">
        <v>451561754581.94</v>
      </c>
      <c r="E705" s="285">
        <v>2407908738244.3799</v>
      </c>
      <c r="F705" s="285">
        <v>2407908738244.3799</v>
      </c>
      <c r="G705" s="285">
        <v>609845562839.81995</v>
      </c>
      <c r="H705" s="286"/>
      <c r="I705" s="286"/>
    </row>
  </sheetData>
  <autoFilter ref="A9:G705"/>
  <mergeCells count="1">
    <mergeCell ref="G4:Q4"/>
  </mergeCells>
  <pageMargins left="0.55118110236220474" right="0.55118110236220474" top="0.59055118110236227" bottom="0.59055118110236227" header="0.51181102362204722" footer="0.51181102362204722"/>
  <pageSetup scale="70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38100</xdr:rowOff>
              </to>
            </anchor>
          </controlPr>
        </control>
      </mc:Choice>
      <mc:Fallback>
        <control shapeId="1025" r:id="rId4" name="Control 1"/>
      </mc:Fallback>
    </mc:AlternateContent>
  </control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"/>
  <dimension ref="A2:G683"/>
  <sheetViews>
    <sheetView showGridLines="0" workbookViewId="0">
      <selection activeCell="A488" sqref="A488:G622"/>
    </sheetView>
  </sheetViews>
  <sheetFormatPr baseColWidth="10" defaultRowHeight="15" x14ac:dyDescent="0.25"/>
  <cols>
    <col min="1" max="1" width="17.140625" style="286" customWidth="1"/>
    <col min="2" max="2" width="8.5703125" style="286" customWidth="1"/>
    <col min="3" max="3" width="43.5703125" style="286" customWidth="1"/>
    <col min="4" max="4" width="21.28515625" style="288" bestFit="1" customWidth="1"/>
    <col min="5" max="5" width="19.42578125" style="288" bestFit="1" customWidth="1"/>
    <col min="6" max="6" width="20" style="288" bestFit="1" customWidth="1"/>
    <col min="7" max="7" width="20.140625" style="288" bestFit="1" customWidth="1"/>
    <col min="8" max="16384" width="11.42578125" style="286"/>
  </cols>
  <sheetData>
    <row r="2" spans="1:7" x14ac:dyDescent="0.25">
      <c r="A2" s="287" t="s">
        <v>0</v>
      </c>
      <c r="B2" s="287"/>
      <c r="C2" s="287" t="s">
        <v>1</v>
      </c>
    </row>
    <row r="3" spans="1:7" x14ac:dyDescent="0.25">
      <c r="A3" s="284" t="s">
        <v>2</v>
      </c>
      <c r="B3" s="284"/>
      <c r="C3" s="284" t="s">
        <v>3</v>
      </c>
    </row>
    <row r="4" spans="1:7" x14ac:dyDescent="0.25">
      <c r="A4" s="284" t="s">
        <v>4</v>
      </c>
      <c r="B4" s="284"/>
      <c r="C4" s="284" t="s">
        <v>5</v>
      </c>
    </row>
    <row r="5" spans="1:7" x14ac:dyDescent="0.25">
      <c r="A5" s="284" t="s">
        <v>6</v>
      </c>
      <c r="B5" s="284"/>
      <c r="C5" s="284" t="s">
        <v>1270</v>
      </c>
    </row>
    <row r="6" spans="1:7" ht="30" x14ac:dyDescent="0.25">
      <c r="A6" s="284" t="s">
        <v>8</v>
      </c>
      <c r="B6" s="284"/>
      <c r="C6" s="284" t="s">
        <v>1271</v>
      </c>
    </row>
    <row r="7" spans="1:7" ht="30" x14ac:dyDescent="0.25">
      <c r="A7" s="284" t="s">
        <v>10</v>
      </c>
      <c r="B7" s="284"/>
      <c r="C7" s="284" t="s">
        <v>1272</v>
      </c>
    </row>
    <row r="8" spans="1:7" x14ac:dyDescent="0.25">
      <c r="A8" s="284"/>
      <c r="B8" s="284"/>
      <c r="C8" s="284"/>
    </row>
    <row r="9" spans="1:7" s="291" customFormat="1" ht="21" customHeight="1" x14ac:dyDescent="0.25">
      <c r="A9" s="282" t="s">
        <v>12</v>
      </c>
      <c r="B9" s="282"/>
      <c r="C9" s="282" t="s">
        <v>13</v>
      </c>
      <c r="D9" s="283" t="s">
        <v>14</v>
      </c>
      <c r="E9" s="283" t="s">
        <v>15</v>
      </c>
      <c r="F9" s="283" t="s">
        <v>16</v>
      </c>
      <c r="G9" s="283" t="s">
        <v>17</v>
      </c>
    </row>
    <row r="10" spans="1:7" x14ac:dyDescent="0.25">
      <c r="A10" s="284" t="s">
        <v>18</v>
      </c>
      <c r="B10" s="1">
        <f t="shared" ref="B10:B73" si="0">LEN(A10)</f>
        <v>1</v>
      </c>
      <c r="C10" s="284" t="s">
        <v>19</v>
      </c>
      <c r="D10" s="285">
        <v>200079856583.41</v>
      </c>
      <c r="E10" s="285">
        <v>20328459048.060001</v>
      </c>
      <c r="F10" s="285">
        <v>20103218758.09</v>
      </c>
      <c r="G10" s="285">
        <v>200305096873.38</v>
      </c>
    </row>
    <row r="11" spans="1:7" x14ac:dyDescent="0.25">
      <c r="A11" s="284" t="s">
        <v>20</v>
      </c>
      <c r="B11" s="1">
        <f t="shared" si="0"/>
        <v>3</v>
      </c>
      <c r="C11" s="284" t="s">
        <v>21</v>
      </c>
      <c r="D11" s="285">
        <v>1755834</v>
      </c>
      <c r="E11" s="285">
        <v>19095921454</v>
      </c>
      <c r="F11" s="285">
        <v>19097677288</v>
      </c>
      <c r="G11" s="285">
        <v>0</v>
      </c>
    </row>
    <row r="12" spans="1:7" x14ac:dyDescent="0.25">
      <c r="A12" s="284" t="s">
        <v>22</v>
      </c>
      <c r="B12" s="1">
        <f t="shared" si="0"/>
        <v>6</v>
      </c>
      <c r="C12" s="284" t="s">
        <v>23</v>
      </c>
      <c r="D12" s="285">
        <v>0</v>
      </c>
      <c r="E12" s="285">
        <v>0</v>
      </c>
      <c r="F12" s="285">
        <v>0</v>
      </c>
      <c r="G12" s="285">
        <v>0</v>
      </c>
    </row>
    <row r="13" spans="1:7" x14ac:dyDescent="0.25">
      <c r="A13" s="284" t="s">
        <v>24</v>
      </c>
      <c r="B13" s="1">
        <f t="shared" si="0"/>
        <v>9</v>
      </c>
      <c r="C13" s="284" t="s">
        <v>25</v>
      </c>
      <c r="D13" s="285">
        <v>0</v>
      </c>
      <c r="E13" s="285">
        <v>0</v>
      </c>
      <c r="F13" s="285">
        <v>0</v>
      </c>
      <c r="G13" s="285">
        <v>0</v>
      </c>
    </row>
    <row r="14" spans="1:7" x14ac:dyDescent="0.25">
      <c r="A14" s="284" t="s">
        <v>26</v>
      </c>
      <c r="B14" s="1">
        <f t="shared" si="0"/>
        <v>13</v>
      </c>
      <c r="C14" s="284" t="s">
        <v>27</v>
      </c>
      <c r="D14" s="285">
        <v>0</v>
      </c>
      <c r="E14" s="285">
        <v>0</v>
      </c>
      <c r="F14" s="285">
        <v>0</v>
      </c>
      <c r="G14" s="285">
        <v>0</v>
      </c>
    </row>
    <row r="15" spans="1:7" x14ac:dyDescent="0.25">
      <c r="A15" s="284" t="s">
        <v>28</v>
      </c>
      <c r="B15" s="1">
        <f t="shared" si="0"/>
        <v>6</v>
      </c>
      <c r="C15" s="284" t="s">
        <v>29</v>
      </c>
      <c r="D15" s="285">
        <v>1755834</v>
      </c>
      <c r="E15" s="285">
        <v>19095921454</v>
      </c>
      <c r="F15" s="285">
        <v>19097677288</v>
      </c>
      <c r="G15" s="285">
        <v>0</v>
      </c>
    </row>
    <row r="16" spans="1:7" x14ac:dyDescent="0.25">
      <c r="A16" s="284" t="s">
        <v>30</v>
      </c>
      <c r="B16" s="1">
        <f t="shared" si="0"/>
        <v>9</v>
      </c>
      <c r="C16" s="284" t="s">
        <v>27</v>
      </c>
      <c r="D16" s="285">
        <v>1755834</v>
      </c>
      <c r="E16" s="285">
        <v>19095921454</v>
      </c>
      <c r="F16" s="285">
        <v>19097677288</v>
      </c>
      <c r="G16" s="285">
        <v>0</v>
      </c>
    </row>
    <row r="17" spans="1:7" x14ac:dyDescent="0.25">
      <c r="A17" s="284" t="s">
        <v>31</v>
      </c>
      <c r="B17" s="1">
        <f t="shared" si="0"/>
        <v>13</v>
      </c>
      <c r="C17" s="284" t="s">
        <v>27</v>
      </c>
      <c r="D17" s="285">
        <v>1755834</v>
      </c>
      <c r="E17" s="285">
        <v>19095921454</v>
      </c>
      <c r="F17" s="285">
        <v>19097677288</v>
      </c>
      <c r="G17" s="285">
        <v>0</v>
      </c>
    </row>
    <row r="18" spans="1:7" x14ac:dyDescent="0.25">
      <c r="A18" s="284" t="s">
        <v>32</v>
      </c>
      <c r="B18" s="1">
        <f t="shared" si="0"/>
        <v>3</v>
      </c>
      <c r="C18" s="284" t="s">
        <v>33</v>
      </c>
      <c r="D18" s="285">
        <v>212782213.33000001</v>
      </c>
      <c r="E18" s="285">
        <v>851967112.98000002</v>
      </c>
      <c r="F18" s="285">
        <v>673278694.98000002</v>
      </c>
      <c r="G18" s="285">
        <v>391470631.32999998</v>
      </c>
    </row>
    <row r="19" spans="1:7" ht="30" x14ac:dyDescent="0.25">
      <c r="A19" s="284" t="s">
        <v>34</v>
      </c>
      <c r="B19" s="1">
        <f t="shared" si="0"/>
        <v>6</v>
      </c>
      <c r="C19" s="284" t="s">
        <v>35</v>
      </c>
      <c r="D19" s="285">
        <v>0</v>
      </c>
      <c r="E19" s="285">
        <v>23350844</v>
      </c>
      <c r="F19" s="285">
        <v>23350844</v>
      </c>
      <c r="G19" s="285">
        <v>0</v>
      </c>
    </row>
    <row r="20" spans="1:7" x14ac:dyDescent="0.25">
      <c r="A20" s="284" t="s">
        <v>36</v>
      </c>
      <c r="B20" s="1">
        <f t="shared" si="0"/>
        <v>9</v>
      </c>
      <c r="C20" s="284" t="s">
        <v>37</v>
      </c>
      <c r="D20" s="285">
        <v>0</v>
      </c>
      <c r="E20" s="285">
        <v>3050844</v>
      </c>
      <c r="F20" s="285">
        <v>3050844</v>
      </c>
      <c r="G20" s="285">
        <v>0</v>
      </c>
    </row>
    <row r="21" spans="1:7" x14ac:dyDescent="0.25">
      <c r="A21" s="284" t="s">
        <v>38</v>
      </c>
      <c r="B21" s="1">
        <f t="shared" si="0"/>
        <v>13</v>
      </c>
      <c r="C21" s="284" t="s">
        <v>37</v>
      </c>
      <c r="D21" s="285">
        <v>0</v>
      </c>
      <c r="E21" s="285">
        <v>3050844</v>
      </c>
      <c r="F21" s="285">
        <v>3050844</v>
      </c>
      <c r="G21" s="285">
        <v>0</v>
      </c>
    </row>
    <row r="22" spans="1:7" x14ac:dyDescent="0.25">
      <c r="A22" s="284" t="s">
        <v>39</v>
      </c>
      <c r="B22" s="1">
        <f t="shared" si="0"/>
        <v>9</v>
      </c>
      <c r="C22" s="284" t="s">
        <v>40</v>
      </c>
      <c r="D22" s="285">
        <v>0</v>
      </c>
      <c r="E22" s="285">
        <v>20300000</v>
      </c>
      <c r="F22" s="285">
        <v>20300000</v>
      </c>
      <c r="G22" s="285">
        <v>0</v>
      </c>
    </row>
    <row r="23" spans="1:7" x14ac:dyDescent="0.25">
      <c r="A23" s="284" t="s">
        <v>41</v>
      </c>
      <c r="B23" s="1">
        <f t="shared" si="0"/>
        <v>13</v>
      </c>
      <c r="C23" s="284" t="s">
        <v>42</v>
      </c>
      <c r="D23" s="285">
        <v>0</v>
      </c>
      <c r="E23" s="285">
        <v>0</v>
      </c>
      <c r="F23" s="285">
        <v>0</v>
      </c>
      <c r="G23" s="285">
        <v>0</v>
      </c>
    </row>
    <row r="24" spans="1:7" x14ac:dyDescent="0.25">
      <c r="A24" s="284" t="s">
        <v>43</v>
      </c>
      <c r="B24" s="1">
        <f t="shared" si="0"/>
        <v>13</v>
      </c>
      <c r="C24" s="284" t="s">
        <v>44</v>
      </c>
      <c r="D24" s="285">
        <v>0</v>
      </c>
      <c r="E24" s="285">
        <v>20300000</v>
      </c>
      <c r="F24" s="285">
        <v>20300000</v>
      </c>
      <c r="G24" s="285">
        <v>0</v>
      </c>
    </row>
    <row r="25" spans="1:7" x14ac:dyDescent="0.25">
      <c r="A25" s="284" t="s">
        <v>45</v>
      </c>
      <c r="B25" s="1">
        <f t="shared" si="0"/>
        <v>9</v>
      </c>
      <c r="C25" s="284" t="s">
        <v>46</v>
      </c>
      <c r="D25" s="285">
        <v>0</v>
      </c>
      <c r="E25" s="285">
        <v>0</v>
      </c>
      <c r="F25" s="285">
        <v>0</v>
      </c>
      <c r="G25" s="285">
        <v>0</v>
      </c>
    </row>
    <row r="26" spans="1:7" x14ac:dyDescent="0.25">
      <c r="A26" s="284" t="s">
        <v>47</v>
      </c>
      <c r="B26" s="1">
        <f t="shared" si="0"/>
        <v>13</v>
      </c>
      <c r="C26" s="284" t="s">
        <v>48</v>
      </c>
      <c r="D26" s="285">
        <v>0</v>
      </c>
      <c r="E26" s="285">
        <v>0</v>
      </c>
      <c r="F26" s="285">
        <v>0</v>
      </c>
      <c r="G26" s="285">
        <v>0</v>
      </c>
    </row>
    <row r="27" spans="1:7" x14ac:dyDescent="0.25">
      <c r="A27" s="284" t="s">
        <v>49</v>
      </c>
      <c r="B27" s="1">
        <f t="shared" si="0"/>
        <v>6</v>
      </c>
      <c r="C27" s="284" t="s">
        <v>50</v>
      </c>
      <c r="D27" s="285">
        <v>0</v>
      </c>
      <c r="E27" s="285">
        <v>0</v>
      </c>
      <c r="F27" s="285">
        <v>0</v>
      </c>
      <c r="G27" s="285">
        <v>0</v>
      </c>
    </row>
    <row r="28" spans="1:7" x14ac:dyDescent="0.25">
      <c r="A28" s="284" t="s">
        <v>51</v>
      </c>
      <c r="B28" s="1">
        <f t="shared" si="0"/>
        <v>9</v>
      </c>
      <c r="C28" s="284" t="s">
        <v>52</v>
      </c>
      <c r="D28" s="285">
        <v>0</v>
      </c>
      <c r="E28" s="285">
        <v>0</v>
      </c>
      <c r="F28" s="285">
        <v>0</v>
      </c>
      <c r="G28" s="285">
        <v>0</v>
      </c>
    </row>
    <row r="29" spans="1:7" x14ac:dyDescent="0.25">
      <c r="A29" s="284" t="s">
        <v>53</v>
      </c>
      <c r="B29" s="1">
        <f t="shared" si="0"/>
        <v>13</v>
      </c>
      <c r="C29" s="284" t="s">
        <v>52</v>
      </c>
      <c r="D29" s="285">
        <v>0</v>
      </c>
      <c r="E29" s="285">
        <v>0</v>
      </c>
      <c r="F29" s="285">
        <v>0</v>
      </c>
      <c r="G29" s="285">
        <v>0</v>
      </c>
    </row>
    <row r="30" spans="1:7" x14ac:dyDescent="0.25">
      <c r="A30" s="284" t="s">
        <v>54</v>
      </c>
      <c r="B30" s="1">
        <f t="shared" si="0"/>
        <v>6</v>
      </c>
      <c r="C30" s="284" t="s">
        <v>55</v>
      </c>
      <c r="D30" s="285">
        <v>0</v>
      </c>
      <c r="E30" s="285">
        <v>0</v>
      </c>
      <c r="F30" s="285">
        <v>0</v>
      </c>
      <c r="G30" s="285">
        <v>0</v>
      </c>
    </row>
    <row r="31" spans="1:7" x14ac:dyDescent="0.25">
      <c r="A31" s="284" t="s">
        <v>56</v>
      </c>
      <c r="B31" s="1">
        <f t="shared" si="0"/>
        <v>9</v>
      </c>
      <c r="C31" s="284" t="s">
        <v>57</v>
      </c>
      <c r="D31" s="285">
        <v>0</v>
      </c>
      <c r="E31" s="285">
        <v>0</v>
      </c>
      <c r="F31" s="285">
        <v>0</v>
      </c>
      <c r="G31" s="285">
        <v>0</v>
      </c>
    </row>
    <row r="32" spans="1:7" x14ac:dyDescent="0.25">
      <c r="A32" s="284" t="s">
        <v>58</v>
      </c>
      <c r="B32" s="1">
        <f t="shared" si="0"/>
        <v>13</v>
      </c>
      <c r="C32" s="284" t="s">
        <v>57</v>
      </c>
      <c r="D32" s="285">
        <v>0</v>
      </c>
      <c r="E32" s="285">
        <v>0</v>
      </c>
      <c r="F32" s="285">
        <v>0</v>
      </c>
      <c r="G32" s="285">
        <v>0</v>
      </c>
    </row>
    <row r="33" spans="1:7" x14ac:dyDescent="0.25">
      <c r="A33" s="284" t="s">
        <v>59</v>
      </c>
      <c r="B33" s="1">
        <f t="shared" si="0"/>
        <v>6</v>
      </c>
      <c r="C33" s="284" t="s">
        <v>60</v>
      </c>
      <c r="D33" s="285">
        <v>446005797</v>
      </c>
      <c r="E33" s="285">
        <v>828616268.98000002</v>
      </c>
      <c r="F33" s="285">
        <v>649927850.98000002</v>
      </c>
      <c r="G33" s="285">
        <v>624694215</v>
      </c>
    </row>
    <row r="34" spans="1:7" x14ac:dyDescent="0.25">
      <c r="A34" s="284" t="s">
        <v>61</v>
      </c>
      <c r="B34" s="1">
        <f t="shared" si="0"/>
        <v>9</v>
      </c>
      <c r="C34" s="284" t="s">
        <v>62</v>
      </c>
      <c r="D34" s="285">
        <v>0</v>
      </c>
      <c r="E34" s="285">
        <v>0</v>
      </c>
      <c r="F34" s="285">
        <v>0</v>
      </c>
      <c r="G34" s="285">
        <v>0</v>
      </c>
    </row>
    <row r="35" spans="1:7" x14ac:dyDescent="0.25">
      <c r="A35" s="284" t="s">
        <v>63</v>
      </c>
      <c r="B35" s="1">
        <f t="shared" si="0"/>
        <v>13</v>
      </c>
      <c r="C35" s="284" t="s">
        <v>62</v>
      </c>
      <c r="D35" s="285">
        <v>0</v>
      </c>
      <c r="E35" s="285">
        <v>0</v>
      </c>
      <c r="F35" s="285">
        <v>0</v>
      </c>
      <c r="G35" s="285">
        <v>0</v>
      </c>
    </row>
    <row r="36" spans="1:7" x14ac:dyDescent="0.25">
      <c r="A36" s="284" t="s">
        <v>67</v>
      </c>
      <c r="B36" s="1">
        <f t="shared" si="0"/>
        <v>9</v>
      </c>
      <c r="C36" s="284" t="s">
        <v>68</v>
      </c>
      <c r="D36" s="285">
        <v>0</v>
      </c>
      <c r="E36" s="285">
        <v>0</v>
      </c>
      <c r="F36" s="285">
        <v>0</v>
      </c>
      <c r="G36" s="285">
        <v>0</v>
      </c>
    </row>
    <row r="37" spans="1:7" x14ac:dyDescent="0.25">
      <c r="A37" s="284" t="s">
        <v>69</v>
      </c>
      <c r="B37" s="1">
        <f t="shared" si="0"/>
        <v>13</v>
      </c>
      <c r="C37" s="284" t="s">
        <v>68</v>
      </c>
      <c r="D37" s="285">
        <v>0</v>
      </c>
      <c r="E37" s="285">
        <v>0</v>
      </c>
      <c r="F37" s="285">
        <v>0</v>
      </c>
      <c r="G37" s="285">
        <v>0</v>
      </c>
    </row>
    <row r="38" spans="1:7" x14ac:dyDescent="0.25">
      <c r="A38" s="284" t="s">
        <v>70</v>
      </c>
      <c r="B38" s="1">
        <f t="shared" si="0"/>
        <v>9</v>
      </c>
      <c r="C38" s="284" t="s">
        <v>71</v>
      </c>
      <c r="D38" s="285">
        <v>414227843</v>
      </c>
      <c r="E38" s="285">
        <v>576299670</v>
      </c>
      <c r="F38" s="285">
        <v>509856340</v>
      </c>
      <c r="G38" s="285">
        <v>480671173</v>
      </c>
    </row>
    <row r="39" spans="1:7" x14ac:dyDescent="0.25">
      <c r="A39" s="284" t="s">
        <v>72</v>
      </c>
      <c r="B39" s="1">
        <f t="shared" si="0"/>
        <v>13</v>
      </c>
      <c r="C39" s="284" t="s">
        <v>71</v>
      </c>
      <c r="D39" s="285">
        <v>414227843</v>
      </c>
      <c r="E39" s="285">
        <v>576299670</v>
      </c>
      <c r="F39" s="285">
        <v>509856340</v>
      </c>
      <c r="G39" s="285">
        <v>480671173</v>
      </c>
    </row>
    <row r="40" spans="1:7" ht="30" x14ac:dyDescent="0.25">
      <c r="A40" s="284" t="s">
        <v>73</v>
      </c>
      <c r="B40" s="1">
        <f t="shared" si="0"/>
        <v>9</v>
      </c>
      <c r="C40" s="284" t="s">
        <v>74</v>
      </c>
      <c r="D40" s="285">
        <v>7532614</v>
      </c>
      <c r="E40" s="285">
        <v>108368559</v>
      </c>
      <c r="F40" s="285">
        <v>11014517</v>
      </c>
      <c r="G40" s="285">
        <v>104886656</v>
      </c>
    </row>
    <row r="41" spans="1:7" ht="30" x14ac:dyDescent="0.25">
      <c r="A41" s="284" t="s">
        <v>75</v>
      </c>
      <c r="B41" s="1">
        <f t="shared" si="0"/>
        <v>13</v>
      </c>
      <c r="C41" s="284" t="s">
        <v>74</v>
      </c>
      <c r="D41" s="285">
        <v>7532614</v>
      </c>
      <c r="E41" s="285">
        <v>108368559</v>
      </c>
      <c r="F41" s="285">
        <v>11014517</v>
      </c>
      <c r="G41" s="285">
        <v>104886656</v>
      </c>
    </row>
    <row r="42" spans="1:7" x14ac:dyDescent="0.25">
      <c r="A42" s="284" t="s">
        <v>76</v>
      </c>
      <c r="B42" s="1">
        <f t="shared" si="0"/>
        <v>9</v>
      </c>
      <c r="C42" s="284" t="s">
        <v>77</v>
      </c>
      <c r="D42" s="285">
        <v>23196226</v>
      </c>
      <c r="E42" s="285">
        <v>116463153</v>
      </c>
      <c r="F42" s="285">
        <v>104343447</v>
      </c>
      <c r="G42" s="285">
        <v>35315932</v>
      </c>
    </row>
    <row r="43" spans="1:7" x14ac:dyDescent="0.25">
      <c r="A43" s="284" t="s">
        <v>78</v>
      </c>
      <c r="B43" s="1">
        <f t="shared" si="0"/>
        <v>13</v>
      </c>
      <c r="C43" s="284" t="s">
        <v>77</v>
      </c>
      <c r="D43" s="285">
        <v>23196226</v>
      </c>
      <c r="E43" s="285">
        <v>116463153</v>
      </c>
      <c r="F43" s="285">
        <v>104343447</v>
      </c>
      <c r="G43" s="285">
        <v>35315932</v>
      </c>
    </row>
    <row r="44" spans="1:7" x14ac:dyDescent="0.25">
      <c r="A44" s="284" t="s">
        <v>79</v>
      </c>
      <c r="B44" s="1">
        <f t="shared" si="0"/>
        <v>9</v>
      </c>
      <c r="C44" s="284" t="s">
        <v>80</v>
      </c>
      <c r="D44" s="285">
        <v>0</v>
      </c>
      <c r="E44" s="285">
        <v>21594188.98</v>
      </c>
      <c r="F44" s="285">
        <v>21594188.98</v>
      </c>
      <c r="G44" s="285">
        <v>0</v>
      </c>
    </row>
    <row r="45" spans="1:7" x14ac:dyDescent="0.25">
      <c r="A45" s="284" t="s">
        <v>81</v>
      </c>
      <c r="B45" s="1">
        <f t="shared" si="0"/>
        <v>13</v>
      </c>
      <c r="C45" s="284" t="s">
        <v>80</v>
      </c>
      <c r="D45" s="285">
        <v>0</v>
      </c>
      <c r="E45" s="285">
        <v>21594188.98</v>
      </c>
      <c r="F45" s="285">
        <v>21594188.98</v>
      </c>
      <c r="G45" s="285">
        <v>0</v>
      </c>
    </row>
    <row r="46" spans="1:7" x14ac:dyDescent="0.25">
      <c r="A46" s="284" t="s">
        <v>82</v>
      </c>
      <c r="B46" s="1">
        <f t="shared" si="0"/>
        <v>9</v>
      </c>
      <c r="C46" s="284" t="s">
        <v>83</v>
      </c>
      <c r="D46" s="285">
        <v>1049114</v>
      </c>
      <c r="E46" s="285">
        <v>5890698</v>
      </c>
      <c r="F46" s="285">
        <v>3119358</v>
      </c>
      <c r="G46" s="285">
        <v>3820454</v>
      </c>
    </row>
    <row r="47" spans="1:7" x14ac:dyDescent="0.25">
      <c r="A47" s="284" t="s">
        <v>84</v>
      </c>
      <c r="B47" s="1">
        <f t="shared" si="0"/>
        <v>13</v>
      </c>
      <c r="C47" s="284" t="s">
        <v>83</v>
      </c>
      <c r="D47" s="285">
        <v>1049114</v>
      </c>
      <c r="E47" s="285">
        <v>5890698</v>
      </c>
      <c r="F47" s="285">
        <v>3119358</v>
      </c>
      <c r="G47" s="285">
        <v>3820454</v>
      </c>
    </row>
    <row r="48" spans="1:7" x14ac:dyDescent="0.25">
      <c r="A48" s="284" t="s">
        <v>85</v>
      </c>
      <c r="B48" s="1">
        <f t="shared" si="0"/>
        <v>6</v>
      </c>
      <c r="C48" s="284" t="s">
        <v>86</v>
      </c>
      <c r="D48" s="285">
        <v>15111773</v>
      </c>
      <c r="E48" s="285">
        <v>0</v>
      </c>
      <c r="F48" s="285">
        <v>0</v>
      </c>
      <c r="G48" s="285">
        <v>15111773</v>
      </c>
    </row>
    <row r="49" spans="1:7" x14ac:dyDescent="0.25">
      <c r="A49" s="284" t="s">
        <v>87</v>
      </c>
      <c r="B49" s="1">
        <f t="shared" si="0"/>
        <v>9</v>
      </c>
      <c r="C49" s="284" t="s">
        <v>88</v>
      </c>
      <c r="D49" s="285">
        <v>15111773</v>
      </c>
      <c r="E49" s="285">
        <v>0</v>
      </c>
      <c r="F49" s="285">
        <v>0</v>
      </c>
      <c r="G49" s="285">
        <v>15111773</v>
      </c>
    </row>
    <row r="50" spans="1:7" x14ac:dyDescent="0.25">
      <c r="A50" s="284" t="s">
        <v>89</v>
      </c>
      <c r="B50" s="1">
        <f t="shared" si="0"/>
        <v>13</v>
      </c>
      <c r="C50" s="284" t="s">
        <v>88</v>
      </c>
      <c r="D50" s="285">
        <v>15111773</v>
      </c>
      <c r="E50" s="285">
        <v>0</v>
      </c>
      <c r="F50" s="285">
        <v>0</v>
      </c>
      <c r="G50" s="285">
        <v>15111773</v>
      </c>
    </row>
    <row r="51" spans="1:7" ht="30" x14ac:dyDescent="0.25">
      <c r="A51" s="284" t="s">
        <v>90</v>
      </c>
      <c r="B51" s="1">
        <f t="shared" si="0"/>
        <v>6</v>
      </c>
      <c r="C51" s="284" t="s">
        <v>91</v>
      </c>
      <c r="D51" s="285">
        <v>-248335356.66999999</v>
      </c>
      <c r="E51" s="285">
        <v>0</v>
      </c>
      <c r="F51" s="285">
        <v>0</v>
      </c>
      <c r="G51" s="285">
        <v>-248335356.66999999</v>
      </c>
    </row>
    <row r="52" spans="1:7" x14ac:dyDescent="0.25">
      <c r="A52" s="284" t="s">
        <v>92</v>
      </c>
      <c r="B52" s="1">
        <f t="shared" si="0"/>
        <v>9</v>
      </c>
      <c r="C52" s="284" t="s">
        <v>93</v>
      </c>
      <c r="D52" s="285">
        <v>0</v>
      </c>
      <c r="E52" s="285">
        <v>0</v>
      </c>
      <c r="F52" s="285">
        <v>0</v>
      </c>
      <c r="G52" s="285">
        <v>0</v>
      </c>
    </row>
    <row r="53" spans="1:7" x14ac:dyDescent="0.25">
      <c r="A53" s="284" t="s">
        <v>94</v>
      </c>
      <c r="B53" s="1">
        <f t="shared" si="0"/>
        <v>13</v>
      </c>
      <c r="C53" s="284" t="s">
        <v>95</v>
      </c>
      <c r="D53" s="285">
        <v>0</v>
      </c>
      <c r="E53" s="285">
        <v>0</v>
      </c>
      <c r="F53" s="285">
        <v>0</v>
      </c>
      <c r="G53" s="285">
        <v>0</v>
      </c>
    </row>
    <row r="54" spans="1:7" x14ac:dyDescent="0.25">
      <c r="A54" s="284" t="s">
        <v>96</v>
      </c>
      <c r="B54" s="1">
        <f t="shared" si="0"/>
        <v>9</v>
      </c>
      <c r="C54" s="284" t="s">
        <v>83</v>
      </c>
      <c r="D54" s="285">
        <v>-248335356.66999999</v>
      </c>
      <c r="E54" s="285">
        <v>0</v>
      </c>
      <c r="F54" s="285">
        <v>0</v>
      </c>
      <c r="G54" s="285">
        <v>-248335356.66999999</v>
      </c>
    </row>
    <row r="55" spans="1:7" x14ac:dyDescent="0.25">
      <c r="A55" s="284" t="s">
        <v>97</v>
      </c>
      <c r="B55" s="1">
        <f t="shared" si="0"/>
        <v>13</v>
      </c>
      <c r="C55" s="284" t="s">
        <v>83</v>
      </c>
      <c r="D55" s="285">
        <v>-248335356.66999999</v>
      </c>
      <c r="E55" s="285">
        <v>0</v>
      </c>
      <c r="F55" s="285">
        <v>0</v>
      </c>
      <c r="G55" s="285">
        <v>-248335356.66999999</v>
      </c>
    </row>
    <row r="56" spans="1:7" x14ac:dyDescent="0.25">
      <c r="A56" s="284" t="s">
        <v>98</v>
      </c>
      <c r="B56" s="1">
        <f t="shared" si="0"/>
        <v>3</v>
      </c>
      <c r="C56" s="284" t="s">
        <v>99</v>
      </c>
      <c r="D56" s="285">
        <v>0</v>
      </c>
      <c r="E56" s="285">
        <v>226640845.97</v>
      </c>
      <c r="F56" s="285">
        <v>0</v>
      </c>
      <c r="G56" s="285">
        <v>226640845.97</v>
      </c>
    </row>
    <row r="57" spans="1:7" x14ac:dyDescent="0.25">
      <c r="A57" s="284" t="s">
        <v>100</v>
      </c>
      <c r="B57" s="1">
        <f t="shared" si="0"/>
        <v>6</v>
      </c>
      <c r="C57" s="284" t="s">
        <v>101</v>
      </c>
      <c r="D57" s="285">
        <v>0</v>
      </c>
      <c r="E57" s="285">
        <v>226640845.97</v>
      </c>
      <c r="F57" s="285">
        <v>0</v>
      </c>
      <c r="G57" s="285">
        <v>226640845.97</v>
      </c>
    </row>
    <row r="58" spans="1:7" x14ac:dyDescent="0.25">
      <c r="A58" s="284" t="s">
        <v>102</v>
      </c>
      <c r="B58" s="1">
        <f t="shared" si="0"/>
        <v>9</v>
      </c>
      <c r="C58" s="284" t="s">
        <v>103</v>
      </c>
      <c r="D58" s="285">
        <v>0</v>
      </c>
      <c r="E58" s="285">
        <v>0</v>
      </c>
      <c r="F58" s="285">
        <v>0</v>
      </c>
      <c r="G58" s="285">
        <v>0</v>
      </c>
    </row>
    <row r="59" spans="1:7" x14ac:dyDescent="0.25">
      <c r="A59" s="284" t="s">
        <v>104</v>
      </c>
      <c r="B59" s="1">
        <f t="shared" si="0"/>
        <v>13</v>
      </c>
      <c r="C59" s="284" t="s">
        <v>103</v>
      </c>
      <c r="D59" s="285">
        <v>0</v>
      </c>
      <c r="E59" s="285">
        <v>0</v>
      </c>
      <c r="F59" s="285">
        <v>0</v>
      </c>
      <c r="G59" s="285">
        <v>0</v>
      </c>
    </row>
    <row r="60" spans="1:7" x14ac:dyDescent="0.25">
      <c r="A60" s="284" t="s">
        <v>105</v>
      </c>
      <c r="B60" s="1">
        <f t="shared" si="0"/>
        <v>9</v>
      </c>
      <c r="C60" s="284" t="s">
        <v>106</v>
      </c>
      <c r="D60" s="285">
        <v>0</v>
      </c>
      <c r="E60" s="285">
        <v>0</v>
      </c>
      <c r="F60" s="285">
        <v>0</v>
      </c>
      <c r="G60" s="285">
        <v>0</v>
      </c>
    </row>
    <row r="61" spans="1:7" x14ac:dyDescent="0.25">
      <c r="A61" s="284" t="s">
        <v>107</v>
      </c>
      <c r="B61" s="1">
        <f t="shared" si="0"/>
        <v>13</v>
      </c>
      <c r="C61" s="284" t="s">
        <v>106</v>
      </c>
      <c r="D61" s="285">
        <v>0</v>
      </c>
      <c r="E61" s="285">
        <v>0</v>
      </c>
      <c r="F61" s="285">
        <v>0</v>
      </c>
      <c r="G61" s="285">
        <v>0</v>
      </c>
    </row>
    <row r="62" spans="1:7" x14ac:dyDescent="0.25">
      <c r="A62" s="284" t="s">
        <v>108</v>
      </c>
      <c r="B62" s="1">
        <f t="shared" si="0"/>
        <v>9</v>
      </c>
      <c r="C62" s="284" t="s">
        <v>109</v>
      </c>
      <c r="D62" s="285">
        <v>0</v>
      </c>
      <c r="E62" s="285">
        <v>226640845.97</v>
      </c>
      <c r="F62" s="285">
        <v>0</v>
      </c>
      <c r="G62" s="285">
        <v>226640845.97</v>
      </c>
    </row>
    <row r="63" spans="1:7" x14ac:dyDescent="0.25">
      <c r="A63" s="284" t="s">
        <v>110</v>
      </c>
      <c r="B63" s="1">
        <f t="shared" si="0"/>
        <v>13</v>
      </c>
      <c r="C63" s="284" t="s">
        <v>109</v>
      </c>
      <c r="D63" s="285">
        <v>0</v>
      </c>
      <c r="E63" s="285">
        <v>226640845.97</v>
      </c>
      <c r="F63" s="285">
        <v>0</v>
      </c>
      <c r="G63" s="285">
        <v>226640845.97</v>
      </c>
    </row>
    <row r="64" spans="1:7" x14ac:dyDescent="0.25">
      <c r="A64" s="284" t="s">
        <v>111</v>
      </c>
      <c r="B64" s="1">
        <f t="shared" si="0"/>
        <v>3</v>
      </c>
      <c r="C64" s="284" t="s">
        <v>112</v>
      </c>
      <c r="D64" s="285">
        <v>187179148403.82999</v>
      </c>
      <c r="E64" s="285">
        <v>153929635.11000001</v>
      </c>
      <c r="F64" s="285">
        <v>153929635.11000001</v>
      </c>
      <c r="G64" s="285">
        <v>187179148403.82999</v>
      </c>
    </row>
    <row r="65" spans="1:7" x14ac:dyDescent="0.25">
      <c r="A65" s="284" t="s">
        <v>113</v>
      </c>
      <c r="B65" s="1">
        <f t="shared" si="0"/>
        <v>6</v>
      </c>
      <c r="C65" s="284" t="s">
        <v>114</v>
      </c>
      <c r="D65" s="285">
        <v>25990211992</v>
      </c>
      <c r="E65" s="285">
        <v>0</v>
      </c>
      <c r="F65" s="285">
        <v>0</v>
      </c>
      <c r="G65" s="285">
        <v>25990211992</v>
      </c>
    </row>
    <row r="66" spans="1:7" x14ac:dyDescent="0.25">
      <c r="A66" s="284" t="s">
        <v>115</v>
      </c>
      <c r="B66" s="1">
        <f t="shared" si="0"/>
        <v>9</v>
      </c>
      <c r="C66" s="284" t="s">
        <v>116</v>
      </c>
      <c r="D66" s="285">
        <v>25990211992</v>
      </c>
      <c r="E66" s="285">
        <v>0</v>
      </c>
      <c r="F66" s="285">
        <v>0</v>
      </c>
      <c r="G66" s="285">
        <v>25990211992</v>
      </c>
    </row>
    <row r="67" spans="1:7" x14ac:dyDescent="0.25">
      <c r="A67" s="284" t="s">
        <v>117</v>
      </c>
      <c r="B67" s="1">
        <f t="shared" si="0"/>
        <v>13</v>
      </c>
      <c r="C67" s="284" t="s">
        <v>116</v>
      </c>
      <c r="D67" s="285">
        <v>25990211992</v>
      </c>
      <c r="E67" s="285">
        <v>0</v>
      </c>
      <c r="F67" s="285">
        <v>0</v>
      </c>
      <c r="G67" s="285">
        <v>25990211992</v>
      </c>
    </row>
    <row r="68" spans="1:7" x14ac:dyDescent="0.25">
      <c r="A68" s="284" t="s">
        <v>118</v>
      </c>
      <c r="B68" s="1">
        <f t="shared" si="0"/>
        <v>6</v>
      </c>
      <c r="C68" s="284" t="s">
        <v>119</v>
      </c>
      <c r="D68" s="285">
        <v>10578610989.33</v>
      </c>
      <c r="E68" s="285">
        <v>0</v>
      </c>
      <c r="F68" s="285">
        <v>0</v>
      </c>
      <c r="G68" s="285">
        <v>10578610989.33</v>
      </c>
    </row>
    <row r="69" spans="1:7" x14ac:dyDescent="0.25">
      <c r="A69" s="284" t="s">
        <v>120</v>
      </c>
      <c r="B69" s="1">
        <f t="shared" si="0"/>
        <v>9</v>
      </c>
      <c r="C69" s="284" t="s">
        <v>121</v>
      </c>
      <c r="D69" s="285">
        <v>10365122589.33</v>
      </c>
      <c r="E69" s="285">
        <v>0</v>
      </c>
      <c r="F69" s="285">
        <v>0</v>
      </c>
      <c r="G69" s="285">
        <v>10365122589.33</v>
      </c>
    </row>
    <row r="70" spans="1:7" x14ac:dyDescent="0.25">
      <c r="A70" s="284" t="s">
        <v>122</v>
      </c>
      <c r="B70" s="1">
        <f t="shared" si="0"/>
        <v>13</v>
      </c>
      <c r="C70" s="284" t="s">
        <v>123</v>
      </c>
      <c r="D70" s="285">
        <v>0</v>
      </c>
      <c r="E70" s="285">
        <v>0</v>
      </c>
      <c r="F70" s="285">
        <v>0</v>
      </c>
      <c r="G70" s="285">
        <v>0</v>
      </c>
    </row>
    <row r="71" spans="1:7" x14ac:dyDescent="0.25">
      <c r="A71" s="284" t="s">
        <v>124</v>
      </c>
      <c r="B71" s="1">
        <f t="shared" si="0"/>
        <v>13</v>
      </c>
      <c r="C71" s="284" t="s">
        <v>125</v>
      </c>
      <c r="D71" s="285">
        <v>0</v>
      </c>
      <c r="E71" s="285">
        <v>0</v>
      </c>
      <c r="F71" s="285">
        <v>0</v>
      </c>
      <c r="G71" s="285">
        <v>0</v>
      </c>
    </row>
    <row r="72" spans="1:7" x14ac:dyDescent="0.25">
      <c r="A72" s="284" t="s">
        <v>126</v>
      </c>
      <c r="B72" s="1">
        <f t="shared" si="0"/>
        <v>13</v>
      </c>
      <c r="C72" s="284" t="s">
        <v>127</v>
      </c>
      <c r="D72" s="285">
        <v>10365122589.33</v>
      </c>
      <c r="E72" s="285">
        <v>0</v>
      </c>
      <c r="F72" s="285">
        <v>0</v>
      </c>
      <c r="G72" s="285">
        <v>10365122589.33</v>
      </c>
    </row>
    <row r="73" spans="1:7" x14ac:dyDescent="0.25">
      <c r="A73" s="284" t="s">
        <v>128</v>
      </c>
      <c r="B73" s="1">
        <f t="shared" si="0"/>
        <v>13</v>
      </c>
      <c r="C73" s="284" t="s">
        <v>129</v>
      </c>
      <c r="D73" s="285">
        <v>0</v>
      </c>
      <c r="E73" s="285">
        <v>0</v>
      </c>
      <c r="F73" s="285">
        <v>0</v>
      </c>
      <c r="G73" s="285">
        <v>0</v>
      </c>
    </row>
    <row r="74" spans="1:7" x14ac:dyDescent="0.25">
      <c r="A74" s="284" t="s">
        <v>130</v>
      </c>
      <c r="B74" s="1">
        <f t="shared" ref="B74:B137" si="1">LEN(A74)</f>
        <v>9</v>
      </c>
      <c r="C74" s="284" t="s">
        <v>131</v>
      </c>
      <c r="D74" s="285">
        <v>0</v>
      </c>
      <c r="E74" s="285">
        <v>0</v>
      </c>
      <c r="F74" s="285">
        <v>0</v>
      </c>
      <c r="G74" s="285">
        <v>0</v>
      </c>
    </row>
    <row r="75" spans="1:7" x14ac:dyDescent="0.25">
      <c r="A75" s="284" t="s">
        <v>132</v>
      </c>
      <c r="B75" s="1">
        <f t="shared" si="1"/>
        <v>13</v>
      </c>
      <c r="C75" s="284" t="s">
        <v>133</v>
      </c>
      <c r="D75" s="285">
        <v>0</v>
      </c>
      <c r="E75" s="285">
        <v>0</v>
      </c>
      <c r="F75" s="285">
        <v>0</v>
      </c>
      <c r="G75" s="285">
        <v>0</v>
      </c>
    </row>
    <row r="76" spans="1:7" x14ac:dyDescent="0.25">
      <c r="A76" s="284" t="s">
        <v>134</v>
      </c>
      <c r="B76" s="1">
        <f t="shared" si="1"/>
        <v>9</v>
      </c>
      <c r="C76" s="284" t="s">
        <v>135</v>
      </c>
      <c r="D76" s="285">
        <v>104934200</v>
      </c>
      <c r="E76" s="285">
        <v>0</v>
      </c>
      <c r="F76" s="285">
        <v>0</v>
      </c>
      <c r="G76" s="285">
        <v>104934200</v>
      </c>
    </row>
    <row r="77" spans="1:7" x14ac:dyDescent="0.25">
      <c r="A77" s="284" t="s">
        <v>136</v>
      </c>
      <c r="B77" s="1">
        <f t="shared" si="1"/>
        <v>13</v>
      </c>
      <c r="C77" s="284" t="s">
        <v>137</v>
      </c>
      <c r="D77" s="285">
        <v>0</v>
      </c>
      <c r="E77" s="285">
        <v>0</v>
      </c>
      <c r="F77" s="285">
        <v>0</v>
      </c>
      <c r="G77" s="285">
        <v>0</v>
      </c>
    </row>
    <row r="78" spans="1:7" x14ac:dyDescent="0.25">
      <c r="A78" s="284" t="s">
        <v>138</v>
      </c>
      <c r="B78" s="1">
        <f t="shared" si="1"/>
        <v>13</v>
      </c>
      <c r="C78" s="284" t="s">
        <v>139</v>
      </c>
      <c r="D78" s="285">
        <v>104934200</v>
      </c>
      <c r="E78" s="285">
        <v>0</v>
      </c>
      <c r="F78" s="285">
        <v>0</v>
      </c>
      <c r="G78" s="285">
        <v>104934200</v>
      </c>
    </row>
    <row r="79" spans="1:7" x14ac:dyDescent="0.25">
      <c r="A79" s="284" t="s">
        <v>140</v>
      </c>
      <c r="B79" s="1">
        <f t="shared" si="1"/>
        <v>13</v>
      </c>
      <c r="C79" s="284" t="s">
        <v>141</v>
      </c>
      <c r="D79" s="285">
        <v>0</v>
      </c>
      <c r="E79" s="285">
        <v>0</v>
      </c>
      <c r="F79" s="285">
        <v>0</v>
      </c>
      <c r="G79" s="285">
        <v>0</v>
      </c>
    </row>
    <row r="80" spans="1:7" x14ac:dyDescent="0.25">
      <c r="A80" s="284" t="s">
        <v>142</v>
      </c>
      <c r="B80" s="1">
        <f t="shared" si="1"/>
        <v>9</v>
      </c>
      <c r="C80" s="284" t="s">
        <v>143</v>
      </c>
      <c r="D80" s="285">
        <v>108554200</v>
      </c>
      <c r="E80" s="285">
        <v>0</v>
      </c>
      <c r="F80" s="285">
        <v>0</v>
      </c>
      <c r="G80" s="285">
        <v>108554200</v>
      </c>
    </row>
    <row r="81" spans="1:7" x14ac:dyDescent="0.25">
      <c r="A81" s="284" t="s">
        <v>144</v>
      </c>
      <c r="B81" s="1">
        <f t="shared" si="1"/>
        <v>13</v>
      </c>
      <c r="C81" s="284" t="s">
        <v>145</v>
      </c>
      <c r="D81" s="285">
        <v>15460500</v>
      </c>
      <c r="E81" s="285">
        <v>0</v>
      </c>
      <c r="F81" s="285">
        <v>0</v>
      </c>
      <c r="G81" s="285">
        <v>15460500</v>
      </c>
    </row>
    <row r="82" spans="1:7" x14ac:dyDescent="0.25">
      <c r="A82" s="284" t="s">
        <v>146</v>
      </c>
      <c r="B82" s="1">
        <f t="shared" si="1"/>
        <v>13</v>
      </c>
      <c r="C82" s="284" t="s">
        <v>147</v>
      </c>
      <c r="D82" s="285">
        <v>93093700</v>
      </c>
      <c r="E82" s="285">
        <v>0</v>
      </c>
      <c r="F82" s="285">
        <v>0</v>
      </c>
      <c r="G82" s="285">
        <v>93093700</v>
      </c>
    </row>
    <row r="83" spans="1:7" x14ac:dyDescent="0.25">
      <c r="A83" s="284" t="s">
        <v>148</v>
      </c>
      <c r="B83" s="1">
        <f t="shared" si="1"/>
        <v>13</v>
      </c>
      <c r="C83" s="284" t="s">
        <v>149</v>
      </c>
      <c r="D83" s="285">
        <v>0</v>
      </c>
      <c r="E83" s="285">
        <v>0</v>
      </c>
      <c r="F83" s="285">
        <v>0</v>
      </c>
      <c r="G83" s="285">
        <v>0</v>
      </c>
    </row>
    <row r="84" spans="1:7" ht="30" x14ac:dyDescent="0.25">
      <c r="A84" s="284" t="s">
        <v>150</v>
      </c>
      <c r="B84" s="1">
        <f t="shared" si="1"/>
        <v>13</v>
      </c>
      <c r="C84" s="284" t="s">
        <v>151</v>
      </c>
      <c r="D84" s="285">
        <v>0</v>
      </c>
      <c r="E84" s="285">
        <v>0</v>
      </c>
      <c r="F84" s="285">
        <v>0</v>
      </c>
      <c r="G84" s="285">
        <v>0</v>
      </c>
    </row>
    <row r="85" spans="1:7" x14ac:dyDescent="0.25">
      <c r="A85" s="284" t="s">
        <v>152</v>
      </c>
      <c r="B85" s="1">
        <f t="shared" si="1"/>
        <v>13</v>
      </c>
      <c r="C85" s="284" t="s">
        <v>153</v>
      </c>
      <c r="D85" s="285">
        <v>0</v>
      </c>
      <c r="E85" s="285">
        <v>0</v>
      </c>
      <c r="F85" s="285">
        <v>0</v>
      </c>
      <c r="G85" s="285">
        <v>0</v>
      </c>
    </row>
    <row r="86" spans="1:7" x14ac:dyDescent="0.25">
      <c r="A86" s="284" t="s">
        <v>154</v>
      </c>
      <c r="B86" s="1">
        <f t="shared" si="1"/>
        <v>9</v>
      </c>
      <c r="C86" s="284" t="s">
        <v>155</v>
      </c>
      <c r="D86" s="285">
        <v>0</v>
      </c>
      <c r="E86" s="285">
        <v>0</v>
      </c>
      <c r="F86" s="285">
        <v>0</v>
      </c>
      <c r="G86" s="285">
        <v>0</v>
      </c>
    </row>
    <row r="87" spans="1:7" x14ac:dyDescent="0.25">
      <c r="A87" s="284" t="s">
        <v>156</v>
      </c>
      <c r="B87" s="1">
        <f t="shared" si="1"/>
        <v>13</v>
      </c>
      <c r="C87" s="284" t="s">
        <v>157</v>
      </c>
      <c r="D87" s="285">
        <v>0</v>
      </c>
      <c r="E87" s="285">
        <v>0</v>
      </c>
      <c r="F87" s="285">
        <v>0</v>
      </c>
      <c r="G87" s="285">
        <v>0</v>
      </c>
    </row>
    <row r="88" spans="1:7" x14ac:dyDescent="0.25">
      <c r="A88" s="284" t="s">
        <v>158</v>
      </c>
      <c r="B88" s="1">
        <f t="shared" si="1"/>
        <v>9</v>
      </c>
      <c r="C88" s="284" t="s">
        <v>159</v>
      </c>
      <c r="D88" s="285">
        <v>0</v>
      </c>
      <c r="E88" s="285">
        <v>0</v>
      </c>
      <c r="F88" s="285">
        <v>0</v>
      </c>
      <c r="G88" s="285">
        <v>0</v>
      </c>
    </row>
    <row r="89" spans="1:7" x14ac:dyDescent="0.25">
      <c r="A89" s="284" t="s">
        <v>160</v>
      </c>
      <c r="B89" s="1">
        <f t="shared" si="1"/>
        <v>13</v>
      </c>
      <c r="C89" s="284" t="s">
        <v>159</v>
      </c>
      <c r="D89" s="285">
        <v>0</v>
      </c>
      <c r="E89" s="285">
        <v>0</v>
      </c>
      <c r="F89" s="285">
        <v>0</v>
      </c>
      <c r="G89" s="285">
        <v>0</v>
      </c>
    </row>
    <row r="90" spans="1:7" ht="30" x14ac:dyDescent="0.25">
      <c r="A90" s="284" t="s">
        <v>161</v>
      </c>
      <c r="B90" s="1">
        <f t="shared" si="1"/>
        <v>6</v>
      </c>
      <c r="C90" s="284" t="s">
        <v>162</v>
      </c>
      <c r="D90" s="285">
        <v>4250448526.21</v>
      </c>
      <c r="E90" s="285">
        <v>139197041.91999999</v>
      </c>
      <c r="F90" s="285">
        <v>14732593.189999999</v>
      </c>
      <c r="G90" s="285">
        <v>4374912974.9399996</v>
      </c>
    </row>
    <row r="91" spans="1:7" x14ac:dyDescent="0.25">
      <c r="A91" s="284" t="s">
        <v>163</v>
      </c>
      <c r="B91" s="1">
        <f t="shared" si="1"/>
        <v>9</v>
      </c>
      <c r="C91" s="284" t="s">
        <v>164</v>
      </c>
      <c r="D91" s="285">
        <v>0</v>
      </c>
      <c r="E91" s="285">
        <v>0</v>
      </c>
      <c r="F91" s="285">
        <v>0</v>
      </c>
      <c r="G91" s="285">
        <v>0</v>
      </c>
    </row>
    <row r="92" spans="1:7" x14ac:dyDescent="0.25">
      <c r="A92" s="284" t="s">
        <v>165</v>
      </c>
      <c r="B92" s="1">
        <f t="shared" si="1"/>
        <v>13</v>
      </c>
      <c r="C92" s="284" t="s">
        <v>166</v>
      </c>
      <c r="D92" s="285">
        <v>0</v>
      </c>
      <c r="E92" s="285">
        <v>0</v>
      </c>
      <c r="F92" s="285">
        <v>0</v>
      </c>
      <c r="G92" s="285">
        <v>0</v>
      </c>
    </row>
    <row r="93" spans="1:7" x14ac:dyDescent="0.25">
      <c r="A93" s="284" t="s">
        <v>167</v>
      </c>
      <c r="B93" s="1">
        <f t="shared" si="1"/>
        <v>9</v>
      </c>
      <c r="C93" s="284" t="s">
        <v>168</v>
      </c>
      <c r="D93" s="285">
        <v>0</v>
      </c>
      <c r="E93" s="285">
        <v>0</v>
      </c>
      <c r="F93" s="285">
        <v>0</v>
      </c>
      <c r="G93" s="285">
        <v>0</v>
      </c>
    </row>
    <row r="94" spans="1:7" x14ac:dyDescent="0.25">
      <c r="A94" s="284" t="s">
        <v>169</v>
      </c>
      <c r="B94" s="1">
        <f t="shared" si="1"/>
        <v>13</v>
      </c>
      <c r="C94" s="284" t="s">
        <v>170</v>
      </c>
      <c r="D94" s="285">
        <v>0</v>
      </c>
      <c r="E94" s="285">
        <v>0</v>
      </c>
      <c r="F94" s="285">
        <v>0</v>
      </c>
      <c r="G94" s="285">
        <v>0</v>
      </c>
    </row>
    <row r="95" spans="1:7" x14ac:dyDescent="0.25">
      <c r="A95" s="284" t="s">
        <v>171</v>
      </c>
      <c r="B95" s="1">
        <f t="shared" si="1"/>
        <v>13</v>
      </c>
      <c r="C95" s="284" t="s">
        <v>172</v>
      </c>
      <c r="D95" s="285">
        <v>0</v>
      </c>
      <c r="E95" s="285">
        <v>0</v>
      </c>
      <c r="F95" s="285">
        <v>0</v>
      </c>
      <c r="G95" s="285">
        <v>0</v>
      </c>
    </row>
    <row r="96" spans="1:7" x14ac:dyDescent="0.25">
      <c r="A96" s="284" t="s">
        <v>173</v>
      </c>
      <c r="B96" s="1">
        <f t="shared" si="1"/>
        <v>9</v>
      </c>
      <c r="C96" s="284" t="s">
        <v>121</v>
      </c>
      <c r="D96" s="285">
        <v>184360927.62</v>
      </c>
      <c r="E96" s="285">
        <v>0</v>
      </c>
      <c r="F96" s="285">
        <v>0</v>
      </c>
      <c r="G96" s="285">
        <v>184360927.62</v>
      </c>
    </row>
    <row r="97" spans="1:7" x14ac:dyDescent="0.25">
      <c r="A97" s="284" t="s">
        <v>174</v>
      </c>
      <c r="B97" s="1">
        <f t="shared" si="1"/>
        <v>13</v>
      </c>
      <c r="C97" s="284" t="s">
        <v>125</v>
      </c>
      <c r="D97" s="285">
        <v>0</v>
      </c>
      <c r="E97" s="285">
        <v>0</v>
      </c>
      <c r="F97" s="285">
        <v>0</v>
      </c>
      <c r="G97" s="285">
        <v>0</v>
      </c>
    </row>
    <row r="98" spans="1:7" x14ac:dyDescent="0.25">
      <c r="A98" s="284" t="s">
        <v>175</v>
      </c>
      <c r="B98" s="1">
        <f t="shared" si="1"/>
        <v>13</v>
      </c>
      <c r="C98" s="284" t="s">
        <v>127</v>
      </c>
      <c r="D98" s="285">
        <v>184360927.62</v>
      </c>
      <c r="E98" s="285">
        <v>0</v>
      </c>
      <c r="F98" s="285">
        <v>0</v>
      </c>
      <c r="G98" s="285">
        <v>184360927.62</v>
      </c>
    </row>
    <row r="99" spans="1:7" x14ac:dyDescent="0.25">
      <c r="A99" s="284" t="s">
        <v>176</v>
      </c>
      <c r="B99" s="1">
        <f t="shared" si="1"/>
        <v>13</v>
      </c>
      <c r="C99" s="284" t="s">
        <v>177</v>
      </c>
      <c r="D99" s="285">
        <v>0</v>
      </c>
      <c r="E99" s="285">
        <v>0</v>
      </c>
      <c r="F99" s="285">
        <v>0</v>
      </c>
      <c r="G99" s="285">
        <v>0</v>
      </c>
    </row>
    <row r="100" spans="1:7" x14ac:dyDescent="0.25">
      <c r="A100" s="284" t="s">
        <v>178</v>
      </c>
      <c r="B100" s="1">
        <f t="shared" si="1"/>
        <v>9</v>
      </c>
      <c r="C100" s="284" t="s">
        <v>131</v>
      </c>
      <c r="D100" s="285">
        <v>0</v>
      </c>
      <c r="E100" s="285">
        <v>0</v>
      </c>
      <c r="F100" s="285">
        <v>0</v>
      </c>
      <c r="G100" s="285">
        <v>0</v>
      </c>
    </row>
    <row r="101" spans="1:7" x14ac:dyDescent="0.25">
      <c r="A101" s="284" t="s">
        <v>179</v>
      </c>
      <c r="B101" s="1">
        <f t="shared" si="1"/>
        <v>13</v>
      </c>
      <c r="C101" s="284" t="s">
        <v>180</v>
      </c>
      <c r="D101" s="285">
        <v>0</v>
      </c>
      <c r="E101" s="285">
        <v>0</v>
      </c>
      <c r="F101" s="285">
        <v>0</v>
      </c>
      <c r="G101" s="285">
        <v>0</v>
      </c>
    </row>
    <row r="102" spans="1:7" x14ac:dyDescent="0.25">
      <c r="A102" s="284" t="s">
        <v>181</v>
      </c>
      <c r="B102" s="1">
        <f t="shared" si="1"/>
        <v>13</v>
      </c>
      <c r="C102" s="284" t="s">
        <v>133</v>
      </c>
      <c r="D102" s="285">
        <v>0</v>
      </c>
      <c r="E102" s="285">
        <v>0</v>
      </c>
      <c r="F102" s="285">
        <v>0</v>
      </c>
      <c r="G102" s="285">
        <v>0</v>
      </c>
    </row>
    <row r="103" spans="1:7" x14ac:dyDescent="0.25">
      <c r="A103" s="284" t="s">
        <v>182</v>
      </c>
      <c r="B103" s="1">
        <f t="shared" si="1"/>
        <v>9</v>
      </c>
      <c r="C103" s="284" t="s">
        <v>135</v>
      </c>
      <c r="D103" s="285">
        <v>160688734.68000001</v>
      </c>
      <c r="E103" s="285">
        <v>54909822.130000003</v>
      </c>
      <c r="F103" s="285">
        <v>3907826.35</v>
      </c>
      <c r="G103" s="285">
        <v>211690730.46000001</v>
      </c>
    </row>
    <row r="104" spans="1:7" x14ac:dyDescent="0.25">
      <c r="A104" s="284" t="s">
        <v>183</v>
      </c>
      <c r="B104" s="1">
        <f t="shared" si="1"/>
        <v>13</v>
      </c>
      <c r="C104" s="284" t="s">
        <v>137</v>
      </c>
      <c r="D104" s="285">
        <v>56586456.700000003</v>
      </c>
      <c r="E104" s="285">
        <v>1955983.59</v>
      </c>
      <c r="F104" s="285">
        <v>3907826.35</v>
      </c>
      <c r="G104" s="285">
        <v>54634613.939999998</v>
      </c>
    </row>
    <row r="105" spans="1:7" x14ac:dyDescent="0.25">
      <c r="A105" s="284" t="s">
        <v>184</v>
      </c>
      <c r="B105" s="1">
        <f t="shared" si="1"/>
        <v>13</v>
      </c>
      <c r="C105" s="284" t="s">
        <v>139</v>
      </c>
      <c r="D105" s="285">
        <v>104102277.98</v>
      </c>
      <c r="E105" s="285">
        <v>52953838.539999999</v>
      </c>
      <c r="F105" s="285">
        <v>0</v>
      </c>
      <c r="G105" s="285">
        <v>157056116.52000001</v>
      </c>
    </row>
    <row r="106" spans="1:7" ht="30" x14ac:dyDescent="0.25">
      <c r="A106" s="284" t="s">
        <v>185</v>
      </c>
      <c r="B106" s="1">
        <f t="shared" si="1"/>
        <v>13</v>
      </c>
      <c r="C106" s="284" t="s">
        <v>186</v>
      </c>
      <c r="D106" s="285">
        <v>0</v>
      </c>
      <c r="E106" s="285">
        <v>0</v>
      </c>
      <c r="F106" s="285">
        <v>0</v>
      </c>
      <c r="G106" s="285">
        <v>0</v>
      </c>
    </row>
    <row r="107" spans="1:7" x14ac:dyDescent="0.25">
      <c r="A107" s="284" t="s">
        <v>187</v>
      </c>
      <c r="B107" s="1">
        <f t="shared" si="1"/>
        <v>9</v>
      </c>
      <c r="C107" s="284" t="s">
        <v>143</v>
      </c>
      <c r="D107" s="285">
        <v>1697153582.9400001</v>
      </c>
      <c r="E107" s="285">
        <v>84287219.790000007</v>
      </c>
      <c r="F107" s="285">
        <v>10824766.84</v>
      </c>
      <c r="G107" s="285">
        <v>1770616035.8900001</v>
      </c>
    </row>
    <row r="108" spans="1:7" x14ac:dyDescent="0.25">
      <c r="A108" s="284" t="s">
        <v>188</v>
      </c>
      <c r="B108" s="1">
        <f t="shared" si="1"/>
        <v>13</v>
      </c>
      <c r="C108" s="284" t="s">
        <v>145</v>
      </c>
      <c r="D108" s="285">
        <v>1302701291.6400001</v>
      </c>
      <c r="E108" s="285">
        <v>0</v>
      </c>
      <c r="F108" s="285">
        <v>0</v>
      </c>
      <c r="G108" s="285">
        <v>1302701291.6400001</v>
      </c>
    </row>
    <row r="109" spans="1:7" x14ac:dyDescent="0.25">
      <c r="A109" s="284" t="s">
        <v>189</v>
      </c>
      <c r="B109" s="1">
        <f t="shared" si="1"/>
        <v>13</v>
      </c>
      <c r="C109" s="284" t="s">
        <v>147</v>
      </c>
      <c r="D109" s="285">
        <v>394452291.30000001</v>
      </c>
      <c r="E109" s="285">
        <v>84287219.790000007</v>
      </c>
      <c r="F109" s="285">
        <v>10824766.84</v>
      </c>
      <c r="G109" s="285">
        <v>467914744.25</v>
      </c>
    </row>
    <row r="110" spans="1:7" ht="30" x14ac:dyDescent="0.25">
      <c r="A110" s="284" t="s">
        <v>190</v>
      </c>
      <c r="B110" s="1">
        <f t="shared" si="1"/>
        <v>13</v>
      </c>
      <c r="C110" s="284" t="s">
        <v>151</v>
      </c>
      <c r="D110" s="285">
        <v>0</v>
      </c>
      <c r="E110" s="285">
        <v>0</v>
      </c>
      <c r="F110" s="285">
        <v>0</v>
      </c>
      <c r="G110" s="285">
        <v>0</v>
      </c>
    </row>
    <row r="111" spans="1:7" x14ac:dyDescent="0.25">
      <c r="A111" s="284" t="s">
        <v>191</v>
      </c>
      <c r="B111" s="1">
        <f t="shared" si="1"/>
        <v>9</v>
      </c>
      <c r="C111" s="284" t="s">
        <v>155</v>
      </c>
      <c r="D111" s="285">
        <v>2208245280.9699998</v>
      </c>
      <c r="E111" s="285">
        <v>0</v>
      </c>
      <c r="F111" s="285">
        <v>0</v>
      </c>
      <c r="G111" s="285">
        <v>2208245280.9699998</v>
      </c>
    </row>
    <row r="112" spans="1:7" x14ac:dyDescent="0.25">
      <c r="A112" s="284" t="s">
        <v>192</v>
      </c>
      <c r="B112" s="1">
        <f t="shared" si="1"/>
        <v>13</v>
      </c>
      <c r="C112" s="284" t="s">
        <v>193</v>
      </c>
      <c r="D112" s="285">
        <v>0</v>
      </c>
      <c r="E112" s="285">
        <v>0</v>
      </c>
      <c r="F112" s="285">
        <v>0</v>
      </c>
      <c r="G112" s="285">
        <v>0</v>
      </c>
    </row>
    <row r="113" spans="1:7" x14ac:dyDescent="0.25">
      <c r="A113" s="284" t="s">
        <v>194</v>
      </c>
      <c r="B113" s="1">
        <f t="shared" si="1"/>
        <v>13</v>
      </c>
      <c r="C113" s="284" t="s">
        <v>157</v>
      </c>
      <c r="D113" s="285">
        <v>2208245280.9699998</v>
      </c>
      <c r="E113" s="285">
        <v>0</v>
      </c>
      <c r="F113" s="285">
        <v>0</v>
      </c>
      <c r="G113" s="285">
        <v>2208245280.9699998</v>
      </c>
    </row>
    <row r="114" spans="1:7" ht="30" x14ac:dyDescent="0.25">
      <c r="A114" s="284" t="s">
        <v>195</v>
      </c>
      <c r="B114" s="1">
        <f t="shared" si="1"/>
        <v>9</v>
      </c>
      <c r="C114" s="284" t="s">
        <v>196</v>
      </c>
      <c r="D114" s="285">
        <v>0</v>
      </c>
      <c r="E114" s="285">
        <v>0</v>
      </c>
      <c r="F114" s="285">
        <v>0</v>
      </c>
      <c r="G114" s="285">
        <v>0</v>
      </c>
    </row>
    <row r="115" spans="1:7" x14ac:dyDescent="0.25">
      <c r="A115" s="284" t="s">
        <v>197</v>
      </c>
      <c r="B115" s="1">
        <f t="shared" si="1"/>
        <v>13</v>
      </c>
      <c r="C115" s="284" t="s">
        <v>198</v>
      </c>
      <c r="D115" s="285">
        <v>0</v>
      </c>
      <c r="E115" s="285">
        <v>0</v>
      </c>
      <c r="F115" s="285">
        <v>0</v>
      </c>
      <c r="G115" s="285">
        <v>0</v>
      </c>
    </row>
    <row r="116" spans="1:7" x14ac:dyDescent="0.25">
      <c r="A116" s="284" t="s">
        <v>199</v>
      </c>
      <c r="B116" s="1">
        <f t="shared" si="1"/>
        <v>6</v>
      </c>
      <c r="C116" s="284" t="s">
        <v>200</v>
      </c>
      <c r="D116" s="285">
        <v>131931229691</v>
      </c>
      <c r="E116" s="285">
        <v>0</v>
      </c>
      <c r="F116" s="285">
        <v>0</v>
      </c>
      <c r="G116" s="285">
        <v>131931229691</v>
      </c>
    </row>
    <row r="117" spans="1:7" x14ac:dyDescent="0.25">
      <c r="A117" s="284" t="s">
        <v>201</v>
      </c>
      <c r="B117" s="1">
        <f t="shared" si="1"/>
        <v>9</v>
      </c>
      <c r="C117" s="284" t="s">
        <v>202</v>
      </c>
      <c r="D117" s="285">
        <v>131931229691</v>
      </c>
      <c r="E117" s="285">
        <v>0</v>
      </c>
      <c r="F117" s="285">
        <v>0</v>
      </c>
      <c r="G117" s="285">
        <v>131931229691</v>
      </c>
    </row>
    <row r="118" spans="1:7" x14ac:dyDescent="0.25">
      <c r="A118" s="284" t="s">
        <v>203</v>
      </c>
      <c r="B118" s="1">
        <f t="shared" si="1"/>
        <v>13</v>
      </c>
      <c r="C118" s="284" t="s">
        <v>202</v>
      </c>
      <c r="D118" s="285">
        <v>131931229691</v>
      </c>
      <c r="E118" s="285">
        <v>0</v>
      </c>
      <c r="F118" s="285">
        <v>0</v>
      </c>
      <c r="G118" s="285">
        <v>131931229691</v>
      </c>
    </row>
    <row r="119" spans="1:7" x14ac:dyDescent="0.25">
      <c r="A119" s="284" t="s">
        <v>204</v>
      </c>
      <c r="B119" s="1">
        <f t="shared" si="1"/>
        <v>6</v>
      </c>
      <c r="C119" s="284" t="s">
        <v>205</v>
      </c>
      <c r="D119" s="285">
        <v>1871948202.48</v>
      </c>
      <c r="E119" s="285">
        <v>0</v>
      </c>
      <c r="F119" s="285">
        <v>0</v>
      </c>
      <c r="G119" s="285">
        <v>1871948202.48</v>
      </c>
    </row>
    <row r="120" spans="1:7" x14ac:dyDescent="0.25">
      <c r="A120" s="284" t="s">
        <v>206</v>
      </c>
      <c r="B120" s="1">
        <f t="shared" si="1"/>
        <v>9</v>
      </c>
      <c r="C120" s="284" t="s">
        <v>166</v>
      </c>
      <c r="D120" s="285">
        <v>1871948202.48</v>
      </c>
      <c r="E120" s="285">
        <v>0</v>
      </c>
      <c r="F120" s="285">
        <v>0</v>
      </c>
      <c r="G120" s="285">
        <v>1871948202.48</v>
      </c>
    </row>
    <row r="121" spans="1:7" x14ac:dyDescent="0.25">
      <c r="A121" s="284" t="s">
        <v>207</v>
      </c>
      <c r="B121" s="1">
        <f t="shared" si="1"/>
        <v>13</v>
      </c>
      <c r="C121" s="284" t="s">
        <v>166</v>
      </c>
      <c r="D121" s="285">
        <v>1871948202.48</v>
      </c>
      <c r="E121" s="285">
        <v>0</v>
      </c>
      <c r="F121" s="285">
        <v>0</v>
      </c>
      <c r="G121" s="285">
        <v>1871948202.48</v>
      </c>
    </row>
    <row r="122" spans="1:7" x14ac:dyDescent="0.25">
      <c r="A122" s="284" t="s">
        <v>208</v>
      </c>
      <c r="B122" s="1">
        <f t="shared" si="1"/>
        <v>6</v>
      </c>
      <c r="C122" s="284" t="s">
        <v>209</v>
      </c>
      <c r="D122" s="285">
        <v>27767819.48</v>
      </c>
      <c r="E122" s="285">
        <v>0</v>
      </c>
      <c r="F122" s="285">
        <v>0</v>
      </c>
      <c r="G122" s="285">
        <v>27767819.48</v>
      </c>
    </row>
    <row r="123" spans="1:7" x14ac:dyDescent="0.25">
      <c r="A123" s="284" t="s">
        <v>210</v>
      </c>
      <c r="B123" s="1">
        <f t="shared" si="1"/>
        <v>9</v>
      </c>
      <c r="C123" s="284" t="s">
        <v>170</v>
      </c>
      <c r="D123" s="285">
        <v>27767819.48</v>
      </c>
      <c r="E123" s="285">
        <v>0</v>
      </c>
      <c r="F123" s="285">
        <v>0</v>
      </c>
      <c r="G123" s="285">
        <v>27767819.48</v>
      </c>
    </row>
    <row r="124" spans="1:7" x14ac:dyDescent="0.25">
      <c r="A124" s="284" t="s">
        <v>211</v>
      </c>
      <c r="B124" s="1">
        <f t="shared" si="1"/>
        <v>13</v>
      </c>
      <c r="C124" s="284" t="s">
        <v>170</v>
      </c>
      <c r="D124" s="285">
        <v>27767819.48</v>
      </c>
      <c r="E124" s="285">
        <v>0</v>
      </c>
      <c r="F124" s="285">
        <v>0</v>
      </c>
      <c r="G124" s="285">
        <v>27767819.48</v>
      </c>
    </row>
    <row r="125" spans="1:7" x14ac:dyDescent="0.25">
      <c r="A125" s="284" t="s">
        <v>212</v>
      </c>
      <c r="B125" s="1">
        <f t="shared" si="1"/>
        <v>9</v>
      </c>
      <c r="C125" s="284" t="s">
        <v>172</v>
      </c>
      <c r="D125" s="285">
        <v>0</v>
      </c>
      <c r="E125" s="285">
        <v>0</v>
      </c>
      <c r="F125" s="285">
        <v>0</v>
      </c>
      <c r="G125" s="285">
        <v>0</v>
      </c>
    </row>
    <row r="126" spans="1:7" x14ac:dyDescent="0.25">
      <c r="A126" s="284" t="s">
        <v>213</v>
      </c>
      <c r="B126" s="1">
        <f t="shared" si="1"/>
        <v>13</v>
      </c>
      <c r="C126" s="284" t="s">
        <v>172</v>
      </c>
      <c r="D126" s="285">
        <v>0</v>
      </c>
      <c r="E126" s="285">
        <v>0</v>
      </c>
      <c r="F126" s="285">
        <v>0</v>
      </c>
      <c r="G126" s="285">
        <v>0</v>
      </c>
    </row>
    <row r="127" spans="1:7" x14ac:dyDescent="0.25">
      <c r="A127" s="284" t="s">
        <v>214</v>
      </c>
      <c r="B127" s="1">
        <f t="shared" si="1"/>
        <v>6</v>
      </c>
      <c r="C127" s="284" t="s">
        <v>215</v>
      </c>
      <c r="D127" s="285">
        <v>5817010033.3900003</v>
      </c>
      <c r="E127" s="285">
        <v>0</v>
      </c>
      <c r="F127" s="285">
        <v>0</v>
      </c>
      <c r="G127" s="285">
        <v>5817010033.3900003</v>
      </c>
    </row>
    <row r="128" spans="1:7" x14ac:dyDescent="0.25">
      <c r="A128" s="284" t="s">
        <v>216</v>
      </c>
      <c r="B128" s="1">
        <f t="shared" si="1"/>
        <v>9</v>
      </c>
      <c r="C128" s="284" t="s">
        <v>125</v>
      </c>
      <c r="D128" s="285">
        <v>646144213.33000004</v>
      </c>
      <c r="E128" s="285">
        <v>0</v>
      </c>
      <c r="F128" s="285">
        <v>0</v>
      </c>
      <c r="G128" s="285">
        <v>646144213.33000004</v>
      </c>
    </row>
    <row r="129" spans="1:7" x14ac:dyDescent="0.25">
      <c r="A129" s="284" t="s">
        <v>217</v>
      </c>
      <c r="B129" s="1">
        <f t="shared" si="1"/>
        <v>13</v>
      </c>
      <c r="C129" s="284" t="s">
        <v>125</v>
      </c>
      <c r="D129" s="285">
        <v>646144213.33000004</v>
      </c>
      <c r="E129" s="285">
        <v>0</v>
      </c>
      <c r="F129" s="285">
        <v>0</v>
      </c>
      <c r="G129" s="285">
        <v>646144213.33000004</v>
      </c>
    </row>
    <row r="130" spans="1:7" x14ac:dyDescent="0.25">
      <c r="A130" s="284" t="s">
        <v>218</v>
      </c>
      <c r="B130" s="1">
        <f t="shared" si="1"/>
        <v>9</v>
      </c>
      <c r="C130" s="284" t="s">
        <v>127</v>
      </c>
      <c r="D130" s="285">
        <v>5170865820.0600004</v>
      </c>
      <c r="E130" s="285">
        <v>0</v>
      </c>
      <c r="F130" s="285">
        <v>0</v>
      </c>
      <c r="G130" s="285">
        <v>5170865820.0600004</v>
      </c>
    </row>
    <row r="131" spans="1:7" x14ac:dyDescent="0.25">
      <c r="A131" s="284" t="s">
        <v>219</v>
      </c>
      <c r="B131" s="1">
        <f t="shared" si="1"/>
        <v>13</v>
      </c>
      <c r="C131" s="284" t="s">
        <v>127</v>
      </c>
      <c r="D131" s="285">
        <v>5170865820.0600004</v>
      </c>
      <c r="E131" s="285">
        <v>0</v>
      </c>
      <c r="F131" s="285">
        <v>0</v>
      </c>
      <c r="G131" s="285">
        <v>5170865820.0600004</v>
      </c>
    </row>
    <row r="132" spans="1:7" x14ac:dyDescent="0.25">
      <c r="A132" s="284" t="s">
        <v>220</v>
      </c>
      <c r="B132" s="1">
        <f t="shared" si="1"/>
        <v>6</v>
      </c>
      <c r="C132" s="284" t="s">
        <v>221</v>
      </c>
      <c r="D132" s="285">
        <v>34081368.609999999</v>
      </c>
      <c r="E132" s="285">
        <v>0</v>
      </c>
      <c r="F132" s="285">
        <v>0</v>
      </c>
      <c r="G132" s="285">
        <v>34081368.609999999</v>
      </c>
    </row>
    <row r="133" spans="1:7" x14ac:dyDescent="0.25">
      <c r="A133" s="284" t="s">
        <v>222</v>
      </c>
      <c r="B133" s="1">
        <f t="shared" si="1"/>
        <v>9</v>
      </c>
      <c r="C133" s="284" t="s">
        <v>133</v>
      </c>
      <c r="D133" s="285">
        <v>34081368.609999999</v>
      </c>
      <c r="E133" s="285">
        <v>0</v>
      </c>
      <c r="F133" s="285">
        <v>0</v>
      </c>
      <c r="G133" s="285">
        <v>34081368.609999999</v>
      </c>
    </row>
    <row r="134" spans="1:7" x14ac:dyDescent="0.25">
      <c r="A134" s="284" t="s">
        <v>223</v>
      </c>
      <c r="B134" s="1">
        <f t="shared" si="1"/>
        <v>13</v>
      </c>
      <c r="C134" s="284" t="s">
        <v>133</v>
      </c>
      <c r="D134" s="285">
        <v>34081368.609999999</v>
      </c>
      <c r="E134" s="285">
        <v>0</v>
      </c>
      <c r="F134" s="285">
        <v>0</v>
      </c>
      <c r="G134" s="285">
        <v>34081368.609999999</v>
      </c>
    </row>
    <row r="135" spans="1:7" x14ac:dyDescent="0.25">
      <c r="A135" s="284" t="s">
        <v>224</v>
      </c>
      <c r="B135" s="1">
        <f t="shared" si="1"/>
        <v>9</v>
      </c>
      <c r="C135" s="284" t="s">
        <v>225</v>
      </c>
      <c r="D135" s="285">
        <v>0</v>
      </c>
      <c r="E135" s="285">
        <v>0</v>
      </c>
      <c r="F135" s="285">
        <v>0</v>
      </c>
      <c r="G135" s="285">
        <v>0</v>
      </c>
    </row>
    <row r="136" spans="1:7" x14ac:dyDescent="0.25">
      <c r="A136" s="284" t="s">
        <v>226</v>
      </c>
      <c r="B136" s="1">
        <f t="shared" si="1"/>
        <v>13</v>
      </c>
      <c r="C136" s="284" t="s">
        <v>225</v>
      </c>
      <c r="D136" s="285">
        <v>0</v>
      </c>
      <c r="E136" s="285">
        <v>0</v>
      </c>
      <c r="F136" s="285">
        <v>0</v>
      </c>
      <c r="G136" s="285">
        <v>0</v>
      </c>
    </row>
    <row r="137" spans="1:7" x14ac:dyDescent="0.25">
      <c r="A137" s="284" t="s">
        <v>227</v>
      </c>
      <c r="B137" s="1">
        <f t="shared" si="1"/>
        <v>6</v>
      </c>
      <c r="C137" s="284" t="s">
        <v>228</v>
      </c>
      <c r="D137" s="285">
        <v>5192658064.4700003</v>
      </c>
      <c r="E137" s="285">
        <v>3907826.35</v>
      </c>
      <c r="F137" s="285">
        <v>54909822.130000003</v>
      </c>
      <c r="G137" s="285">
        <v>5141656068.6899996</v>
      </c>
    </row>
    <row r="138" spans="1:7" x14ac:dyDescent="0.25">
      <c r="A138" s="284" t="s">
        <v>229</v>
      </c>
      <c r="B138" s="1">
        <f t="shared" ref="B138:B201" si="2">LEN(A138)</f>
        <v>9</v>
      </c>
      <c r="C138" s="284" t="s">
        <v>137</v>
      </c>
      <c r="D138" s="285">
        <v>3565265018.8600001</v>
      </c>
      <c r="E138" s="285">
        <v>3907826.35</v>
      </c>
      <c r="F138" s="285">
        <v>1955983.59</v>
      </c>
      <c r="G138" s="285">
        <v>3567216861.6199999</v>
      </c>
    </row>
    <row r="139" spans="1:7" x14ac:dyDescent="0.25">
      <c r="A139" s="284" t="s">
        <v>230</v>
      </c>
      <c r="B139" s="1">
        <f t="shared" si="2"/>
        <v>13</v>
      </c>
      <c r="C139" s="284" t="s">
        <v>137</v>
      </c>
      <c r="D139" s="285">
        <v>3565265018.8600001</v>
      </c>
      <c r="E139" s="285">
        <v>3907826.35</v>
      </c>
      <c r="F139" s="285">
        <v>1955983.59</v>
      </c>
      <c r="G139" s="285">
        <v>3567216861.6199999</v>
      </c>
    </row>
    <row r="140" spans="1:7" x14ac:dyDescent="0.25">
      <c r="A140" s="284" t="s">
        <v>231</v>
      </c>
      <c r="B140" s="1">
        <f t="shared" si="2"/>
        <v>9</v>
      </c>
      <c r="C140" s="284" t="s">
        <v>139</v>
      </c>
      <c r="D140" s="285">
        <v>1613615766.6700001</v>
      </c>
      <c r="E140" s="285">
        <v>0</v>
      </c>
      <c r="F140" s="285">
        <v>52953838.539999999</v>
      </c>
      <c r="G140" s="285">
        <v>1560661928.1300001</v>
      </c>
    </row>
    <row r="141" spans="1:7" x14ac:dyDescent="0.25">
      <c r="A141" s="284" t="s">
        <v>232</v>
      </c>
      <c r="B141" s="1">
        <f t="shared" si="2"/>
        <v>13</v>
      </c>
      <c r="C141" s="284" t="s">
        <v>139</v>
      </c>
      <c r="D141" s="285">
        <v>1613615766.6700001</v>
      </c>
      <c r="E141" s="285">
        <v>0</v>
      </c>
      <c r="F141" s="285">
        <v>52953838.539999999</v>
      </c>
      <c r="G141" s="285">
        <v>1560661928.1300001</v>
      </c>
    </row>
    <row r="142" spans="1:7" ht="30" x14ac:dyDescent="0.25">
      <c r="A142" s="284" t="s">
        <v>233</v>
      </c>
      <c r="B142" s="1">
        <f t="shared" si="2"/>
        <v>9</v>
      </c>
      <c r="C142" s="284" t="s">
        <v>186</v>
      </c>
      <c r="D142" s="285">
        <v>13777278.939999999</v>
      </c>
      <c r="E142" s="285">
        <v>0</v>
      </c>
      <c r="F142" s="285">
        <v>0</v>
      </c>
      <c r="G142" s="285">
        <v>13777278.939999999</v>
      </c>
    </row>
    <row r="143" spans="1:7" ht="30" x14ac:dyDescent="0.25">
      <c r="A143" s="284" t="s">
        <v>234</v>
      </c>
      <c r="B143" s="1">
        <f t="shared" si="2"/>
        <v>13</v>
      </c>
      <c r="C143" s="284" t="s">
        <v>186</v>
      </c>
      <c r="D143" s="285">
        <v>13777278.939999999</v>
      </c>
      <c r="E143" s="285">
        <v>0</v>
      </c>
      <c r="F143" s="285">
        <v>0</v>
      </c>
      <c r="G143" s="285">
        <v>13777278.939999999</v>
      </c>
    </row>
    <row r="144" spans="1:7" x14ac:dyDescent="0.25">
      <c r="A144" s="284" t="s">
        <v>235</v>
      </c>
      <c r="B144" s="1">
        <f t="shared" si="2"/>
        <v>6</v>
      </c>
      <c r="C144" s="284" t="s">
        <v>236</v>
      </c>
      <c r="D144" s="285">
        <v>12408358684.280001</v>
      </c>
      <c r="E144" s="285">
        <v>10824766.84</v>
      </c>
      <c r="F144" s="285">
        <v>84287219.790000007</v>
      </c>
      <c r="G144" s="285">
        <v>12334896231.33</v>
      </c>
    </row>
    <row r="145" spans="1:7" x14ac:dyDescent="0.25">
      <c r="A145" s="284" t="s">
        <v>237</v>
      </c>
      <c r="B145" s="1">
        <f t="shared" si="2"/>
        <v>9</v>
      </c>
      <c r="C145" s="284" t="s">
        <v>145</v>
      </c>
      <c r="D145" s="285">
        <v>3662096219.8299999</v>
      </c>
      <c r="E145" s="285">
        <v>0</v>
      </c>
      <c r="F145" s="285">
        <v>6400434.4199999999</v>
      </c>
      <c r="G145" s="285">
        <v>3655695785.4099998</v>
      </c>
    </row>
    <row r="146" spans="1:7" x14ac:dyDescent="0.25">
      <c r="A146" s="284" t="s">
        <v>238</v>
      </c>
      <c r="B146" s="1">
        <f t="shared" si="2"/>
        <v>13</v>
      </c>
      <c r="C146" s="284" t="s">
        <v>145</v>
      </c>
      <c r="D146" s="285">
        <v>3662096219.8299999</v>
      </c>
      <c r="E146" s="285">
        <v>0</v>
      </c>
      <c r="F146" s="285">
        <v>6400434.4199999999</v>
      </c>
      <c r="G146" s="285">
        <v>3655695785.4099998</v>
      </c>
    </row>
    <row r="147" spans="1:7" x14ac:dyDescent="0.25">
      <c r="A147" s="284" t="s">
        <v>239</v>
      </c>
      <c r="B147" s="1">
        <f t="shared" si="2"/>
        <v>9</v>
      </c>
      <c r="C147" s="284" t="s">
        <v>147</v>
      </c>
      <c r="D147" s="285">
        <v>8588094408.7600002</v>
      </c>
      <c r="E147" s="285">
        <v>10824766.84</v>
      </c>
      <c r="F147" s="285">
        <v>77886785.370000005</v>
      </c>
      <c r="G147" s="285">
        <v>8521032390.2299995</v>
      </c>
    </row>
    <row r="148" spans="1:7" x14ac:dyDescent="0.25">
      <c r="A148" s="284" t="s">
        <v>240</v>
      </c>
      <c r="B148" s="1">
        <f t="shared" si="2"/>
        <v>13</v>
      </c>
      <c r="C148" s="284" t="s">
        <v>147</v>
      </c>
      <c r="D148" s="285">
        <v>8588094408.7600002</v>
      </c>
      <c r="E148" s="285">
        <v>10824766.84</v>
      </c>
      <c r="F148" s="285">
        <v>77886785.370000005</v>
      </c>
      <c r="G148" s="285">
        <v>8521032390.2299995</v>
      </c>
    </row>
    <row r="149" spans="1:7" x14ac:dyDescent="0.25">
      <c r="A149" s="284" t="s">
        <v>241</v>
      </c>
      <c r="B149" s="1">
        <f t="shared" si="2"/>
        <v>9</v>
      </c>
      <c r="C149" s="284" t="s">
        <v>149</v>
      </c>
      <c r="D149" s="285">
        <v>158168055.69</v>
      </c>
      <c r="E149" s="285">
        <v>0</v>
      </c>
      <c r="F149" s="285">
        <v>0</v>
      </c>
      <c r="G149" s="285">
        <v>158168055.69</v>
      </c>
    </row>
    <row r="150" spans="1:7" x14ac:dyDescent="0.25">
      <c r="A150" s="284" t="s">
        <v>242</v>
      </c>
      <c r="B150" s="1">
        <f t="shared" si="2"/>
        <v>13</v>
      </c>
      <c r="C150" s="284" t="s">
        <v>149</v>
      </c>
      <c r="D150" s="285">
        <v>158168055.69</v>
      </c>
      <c r="E150" s="285">
        <v>0</v>
      </c>
      <c r="F150" s="285">
        <v>0</v>
      </c>
      <c r="G150" s="285">
        <v>158168055.69</v>
      </c>
    </row>
    <row r="151" spans="1:7" ht="30" x14ac:dyDescent="0.25">
      <c r="A151" s="284" t="s">
        <v>243</v>
      </c>
      <c r="B151" s="1">
        <f t="shared" si="2"/>
        <v>9</v>
      </c>
      <c r="C151" s="284" t="s">
        <v>151</v>
      </c>
      <c r="D151" s="285">
        <v>0</v>
      </c>
      <c r="E151" s="285">
        <v>0</v>
      </c>
      <c r="F151" s="285">
        <v>0</v>
      </c>
      <c r="G151" s="285">
        <v>0</v>
      </c>
    </row>
    <row r="152" spans="1:7" ht="30" x14ac:dyDescent="0.25">
      <c r="A152" s="284" t="s">
        <v>244</v>
      </c>
      <c r="B152" s="1">
        <f t="shared" si="2"/>
        <v>13</v>
      </c>
      <c r="C152" s="284" t="s">
        <v>151</v>
      </c>
      <c r="D152" s="285">
        <v>0</v>
      </c>
      <c r="E152" s="285">
        <v>0</v>
      </c>
      <c r="F152" s="285">
        <v>0</v>
      </c>
      <c r="G152" s="285">
        <v>0</v>
      </c>
    </row>
    <row r="153" spans="1:7" ht="30" x14ac:dyDescent="0.25">
      <c r="A153" s="284" t="s">
        <v>245</v>
      </c>
      <c r="B153" s="1">
        <f t="shared" si="2"/>
        <v>6</v>
      </c>
      <c r="C153" s="284" t="s">
        <v>246</v>
      </c>
      <c r="D153" s="285">
        <v>1687372012.51</v>
      </c>
      <c r="E153" s="285">
        <v>0</v>
      </c>
      <c r="F153" s="285">
        <v>0</v>
      </c>
      <c r="G153" s="285">
        <v>1687372012.51</v>
      </c>
    </row>
    <row r="154" spans="1:7" x14ac:dyDescent="0.25">
      <c r="A154" s="284" t="s">
        <v>247</v>
      </c>
      <c r="B154" s="1">
        <f t="shared" si="2"/>
        <v>9</v>
      </c>
      <c r="C154" s="284" t="s">
        <v>193</v>
      </c>
      <c r="D154" s="285">
        <v>0</v>
      </c>
      <c r="E154" s="285">
        <v>0</v>
      </c>
      <c r="F154" s="285">
        <v>0</v>
      </c>
      <c r="G154" s="285">
        <v>0</v>
      </c>
    </row>
    <row r="155" spans="1:7" x14ac:dyDescent="0.25">
      <c r="A155" s="284" t="s">
        <v>248</v>
      </c>
      <c r="B155" s="1">
        <f t="shared" si="2"/>
        <v>13</v>
      </c>
      <c r="C155" s="284" t="s">
        <v>193</v>
      </c>
      <c r="D155" s="285">
        <v>0</v>
      </c>
      <c r="E155" s="285">
        <v>0</v>
      </c>
      <c r="F155" s="285">
        <v>0</v>
      </c>
      <c r="G155" s="285">
        <v>0</v>
      </c>
    </row>
    <row r="156" spans="1:7" x14ac:dyDescent="0.25">
      <c r="A156" s="284" t="s">
        <v>249</v>
      </c>
      <c r="B156" s="1">
        <f t="shared" si="2"/>
        <v>9</v>
      </c>
      <c r="C156" s="284" t="s">
        <v>157</v>
      </c>
      <c r="D156" s="285">
        <v>1508541153.1099999</v>
      </c>
      <c r="E156" s="285">
        <v>0</v>
      </c>
      <c r="F156" s="285">
        <v>0</v>
      </c>
      <c r="G156" s="285">
        <v>1508541153.1099999</v>
      </c>
    </row>
    <row r="157" spans="1:7" x14ac:dyDescent="0.25">
      <c r="A157" s="284" t="s">
        <v>250</v>
      </c>
      <c r="B157" s="1">
        <f t="shared" si="2"/>
        <v>13</v>
      </c>
      <c r="C157" s="284" t="s">
        <v>157</v>
      </c>
      <c r="D157" s="285">
        <v>1508541153.1099999</v>
      </c>
      <c r="E157" s="285">
        <v>0</v>
      </c>
      <c r="F157" s="285">
        <v>0</v>
      </c>
      <c r="G157" s="285">
        <v>1508541153.1099999</v>
      </c>
    </row>
    <row r="158" spans="1:7" x14ac:dyDescent="0.25">
      <c r="A158" s="284" t="s">
        <v>251</v>
      </c>
      <c r="B158" s="1">
        <f t="shared" si="2"/>
        <v>9</v>
      </c>
      <c r="C158" s="284" t="s">
        <v>252</v>
      </c>
      <c r="D158" s="285">
        <v>178830859.40000001</v>
      </c>
      <c r="E158" s="285">
        <v>0</v>
      </c>
      <c r="F158" s="285">
        <v>0</v>
      </c>
      <c r="G158" s="285">
        <v>178830859.40000001</v>
      </c>
    </row>
    <row r="159" spans="1:7" x14ac:dyDescent="0.25">
      <c r="A159" s="284" t="s">
        <v>253</v>
      </c>
      <c r="B159" s="1">
        <f t="shared" si="2"/>
        <v>13</v>
      </c>
      <c r="C159" s="284" t="s">
        <v>252</v>
      </c>
      <c r="D159" s="285">
        <v>178830859.40000001</v>
      </c>
      <c r="E159" s="285">
        <v>0</v>
      </c>
      <c r="F159" s="285">
        <v>0</v>
      </c>
      <c r="G159" s="285">
        <v>178830859.40000001</v>
      </c>
    </row>
    <row r="160" spans="1:7" ht="30" x14ac:dyDescent="0.25">
      <c r="A160" s="284" t="s">
        <v>254</v>
      </c>
      <c r="B160" s="1">
        <f t="shared" si="2"/>
        <v>6</v>
      </c>
      <c r="C160" s="284" t="s">
        <v>255</v>
      </c>
      <c r="D160" s="285">
        <v>15535583.35</v>
      </c>
      <c r="E160" s="285">
        <v>0</v>
      </c>
      <c r="F160" s="285">
        <v>0</v>
      </c>
      <c r="G160" s="285">
        <v>15535583.35</v>
      </c>
    </row>
    <row r="161" spans="1:7" x14ac:dyDescent="0.25">
      <c r="A161" s="284" t="s">
        <v>256</v>
      </c>
      <c r="B161" s="1">
        <f t="shared" si="2"/>
        <v>9</v>
      </c>
      <c r="C161" s="284" t="s">
        <v>198</v>
      </c>
      <c r="D161" s="285">
        <v>9261958.1199999992</v>
      </c>
      <c r="E161" s="285">
        <v>0</v>
      </c>
      <c r="F161" s="285">
        <v>0</v>
      </c>
      <c r="G161" s="285">
        <v>9261958.1199999992</v>
      </c>
    </row>
    <row r="162" spans="1:7" x14ac:dyDescent="0.25">
      <c r="A162" s="284" t="s">
        <v>257</v>
      </c>
      <c r="B162" s="1">
        <f t="shared" si="2"/>
        <v>13</v>
      </c>
      <c r="C162" s="284" t="s">
        <v>198</v>
      </c>
      <c r="D162" s="285">
        <v>9261958.1199999992</v>
      </c>
      <c r="E162" s="285">
        <v>0</v>
      </c>
      <c r="F162" s="285">
        <v>0</v>
      </c>
      <c r="G162" s="285">
        <v>9261958.1199999992</v>
      </c>
    </row>
    <row r="163" spans="1:7" ht="30" x14ac:dyDescent="0.25">
      <c r="A163" s="284" t="s">
        <v>258</v>
      </c>
      <c r="B163" s="1">
        <f t="shared" si="2"/>
        <v>9</v>
      </c>
      <c r="C163" s="284" t="s">
        <v>259</v>
      </c>
      <c r="D163" s="285">
        <v>6273625.2300000004</v>
      </c>
      <c r="E163" s="285">
        <v>0</v>
      </c>
      <c r="F163" s="285">
        <v>0</v>
      </c>
      <c r="G163" s="285">
        <v>6273625.2300000004</v>
      </c>
    </row>
    <row r="164" spans="1:7" ht="30" x14ac:dyDescent="0.25">
      <c r="A164" s="284" t="s">
        <v>260</v>
      </c>
      <c r="B164" s="1">
        <f t="shared" si="2"/>
        <v>13</v>
      </c>
      <c r="C164" s="284" t="s">
        <v>259</v>
      </c>
      <c r="D164" s="285">
        <v>6273625.2300000004</v>
      </c>
      <c r="E164" s="285">
        <v>0</v>
      </c>
      <c r="F164" s="285">
        <v>0</v>
      </c>
      <c r="G164" s="285">
        <v>6273625.2300000004</v>
      </c>
    </row>
    <row r="165" spans="1:7" ht="30" x14ac:dyDescent="0.25">
      <c r="A165" s="284" t="s">
        <v>261</v>
      </c>
      <c r="B165" s="1">
        <f t="shared" si="2"/>
        <v>9</v>
      </c>
      <c r="C165" s="284" t="s">
        <v>262</v>
      </c>
      <c r="D165" s="285">
        <v>0</v>
      </c>
      <c r="E165" s="285">
        <v>0</v>
      </c>
      <c r="F165" s="285">
        <v>0</v>
      </c>
      <c r="G165" s="285">
        <v>0</v>
      </c>
    </row>
    <row r="166" spans="1:7" ht="30" x14ac:dyDescent="0.25">
      <c r="A166" s="284" t="s">
        <v>263</v>
      </c>
      <c r="B166" s="1">
        <f t="shared" si="2"/>
        <v>13</v>
      </c>
      <c r="C166" s="284" t="s">
        <v>262</v>
      </c>
      <c r="D166" s="285">
        <v>0</v>
      </c>
      <c r="E166" s="285">
        <v>0</v>
      </c>
      <c r="F166" s="285">
        <v>0</v>
      </c>
      <c r="G166" s="285">
        <v>0</v>
      </c>
    </row>
    <row r="167" spans="1:7" x14ac:dyDescent="0.25">
      <c r="A167" s="284" t="s">
        <v>264</v>
      </c>
      <c r="B167" s="1">
        <f t="shared" si="2"/>
        <v>6</v>
      </c>
      <c r="C167" s="284" t="s">
        <v>265</v>
      </c>
      <c r="D167" s="285">
        <v>76981559.640000001</v>
      </c>
      <c r="E167" s="285">
        <v>0</v>
      </c>
      <c r="F167" s="285">
        <v>0</v>
      </c>
      <c r="G167" s="285">
        <v>76981559.640000001</v>
      </c>
    </row>
    <row r="168" spans="1:7" x14ac:dyDescent="0.25">
      <c r="A168" s="284" t="s">
        <v>266</v>
      </c>
      <c r="B168" s="1">
        <f t="shared" si="2"/>
        <v>9</v>
      </c>
      <c r="C168" s="284" t="s">
        <v>267</v>
      </c>
      <c r="D168" s="285">
        <v>76981559.640000001</v>
      </c>
      <c r="E168" s="285">
        <v>0</v>
      </c>
      <c r="F168" s="285">
        <v>0</v>
      </c>
      <c r="G168" s="285">
        <v>76981559.640000001</v>
      </c>
    </row>
    <row r="169" spans="1:7" x14ac:dyDescent="0.25">
      <c r="A169" s="284" t="s">
        <v>268</v>
      </c>
      <c r="B169" s="1">
        <f t="shared" si="2"/>
        <v>13</v>
      </c>
      <c r="C169" s="284" t="s">
        <v>267</v>
      </c>
      <c r="D169" s="285">
        <v>76981559.640000001</v>
      </c>
      <c r="E169" s="285">
        <v>0</v>
      </c>
      <c r="F169" s="285">
        <v>0</v>
      </c>
      <c r="G169" s="285">
        <v>76981559.640000001</v>
      </c>
    </row>
    <row r="170" spans="1:7" ht="30" x14ac:dyDescent="0.25">
      <c r="A170" s="284" t="s">
        <v>269</v>
      </c>
      <c r="B170" s="1">
        <f t="shared" si="2"/>
        <v>6</v>
      </c>
      <c r="C170" s="284" t="s">
        <v>270</v>
      </c>
      <c r="D170" s="285">
        <v>-11977683812.450001</v>
      </c>
      <c r="E170" s="285">
        <v>0</v>
      </c>
      <c r="F170" s="285">
        <v>0</v>
      </c>
      <c r="G170" s="285">
        <v>-11977683812.450001</v>
      </c>
    </row>
    <row r="171" spans="1:7" x14ac:dyDescent="0.25">
      <c r="A171" s="284" t="s">
        <v>271</v>
      </c>
      <c r="B171" s="1">
        <f t="shared" si="2"/>
        <v>9</v>
      </c>
      <c r="C171" s="284" t="s">
        <v>272</v>
      </c>
      <c r="D171" s="285">
        <v>-6596561484.5500002</v>
      </c>
      <c r="E171" s="285">
        <v>0</v>
      </c>
      <c r="F171" s="285">
        <v>0</v>
      </c>
      <c r="G171" s="285">
        <v>-6596561484.5500002</v>
      </c>
    </row>
    <row r="172" spans="1:7" x14ac:dyDescent="0.25">
      <c r="A172" s="284" t="s">
        <v>273</v>
      </c>
      <c r="B172" s="1">
        <f t="shared" si="2"/>
        <v>13</v>
      </c>
      <c r="C172" s="284" t="s">
        <v>202</v>
      </c>
      <c r="D172" s="285">
        <v>-6596561484.5500002</v>
      </c>
      <c r="E172" s="285">
        <v>0</v>
      </c>
      <c r="F172" s="285">
        <v>0</v>
      </c>
      <c r="G172" s="285">
        <v>-6596561484.5500002</v>
      </c>
    </row>
    <row r="173" spans="1:7" x14ac:dyDescent="0.25">
      <c r="A173" s="284" t="s">
        <v>274</v>
      </c>
      <c r="B173" s="1">
        <f t="shared" si="2"/>
        <v>9</v>
      </c>
      <c r="C173" s="284" t="s">
        <v>164</v>
      </c>
      <c r="D173" s="285">
        <v>-308607848.88999999</v>
      </c>
      <c r="E173" s="285">
        <v>0</v>
      </c>
      <c r="F173" s="285">
        <v>0</v>
      </c>
      <c r="G173" s="285">
        <v>-308607848.88999999</v>
      </c>
    </row>
    <row r="174" spans="1:7" x14ac:dyDescent="0.25">
      <c r="A174" s="284" t="s">
        <v>275</v>
      </c>
      <c r="B174" s="1">
        <f t="shared" si="2"/>
        <v>13</v>
      </c>
      <c r="C174" s="284" t="s">
        <v>166</v>
      </c>
      <c r="D174" s="285">
        <v>-308607848.88999999</v>
      </c>
      <c r="E174" s="285">
        <v>0</v>
      </c>
      <c r="F174" s="285">
        <v>0</v>
      </c>
      <c r="G174" s="285">
        <v>-308607848.88999999</v>
      </c>
    </row>
    <row r="175" spans="1:7" x14ac:dyDescent="0.25">
      <c r="A175" s="284" t="s">
        <v>276</v>
      </c>
      <c r="B175" s="1">
        <f t="shared" si="2"/>
        <v>9</v>
      </c>
      <c r="C175" s="284" t="s">
        <v>168</v>
      </c>
      <c r="D175" s="285">
        <v>-6941954.8899999997</v>
      </c>
      <c r="E175" s="285">
        <v>0</v>
      </c>
      <c r="F175" s="285">
        <v>0</v>
      </c>
      <c r="G175" s="285">
        <v>-6941954.8899999997</v>
      </c>
    </row>
    <row r="176" spans="1:7" x14ac:dyDescent="0.25">
      <c r="A176" s="284" t="s">
        <v>277</v>
      </c>
      <c r="B176" s="1">
        <f t="shared" si="2"/>
        <v>13</v>
      </c>
      <c r="C176" s="284" t="s">
        <v>170</v>
      </c>
      <c r="D176" s="285">
        <v>-6941954.8899999997</v>
      </c>
      <c r="E176" s="285">
        <v>0</v>
      </c>
      <c r="F176" s="285">
        <v>0</v>
      </c>
      <c r="G176" s="285">
        <v>-6941954.8899999997</v>
      </c>
    </row>
    <row r="177" spans="1:7" x14ac:dyDescent="0.25">
      <c r="A177" s="284" t="s">
        <v>278</v>
      </c>
      <c r="B177" s="1">
        <f t="shared" si="2"/>
        <v>13</v>
      </c>
      <c r="C177" s="284" t="s">
        <v>172</v>
      </c>
      <c r="D177" s="285">
        <v>0</v>
      </c>
      <c r="E177" s="285">
        <v>0</v>
      </c>
      <c r="F177" s="285">
        <v>0</v>
      </c>
      <c r="G177" s="285">
        <v>0</v>
      </c>
    </row>
    <row r="178" spans="1:7" x14ac:dyDescent="0.25">
      <c r="A178" s="284" t="s">
        <v>279</v>
      </c>
      <c r="B178" s="1">
        <f t="shared" si="2"/>
        <v>9</v>
      </c>
      <c r="C178" s="284" t="s">
        <v>121</v>
      </c>
      <c r="D178" s="285">
        <v>-1212675797.98</v>
      </c>
      <c r="E178" s="285">
        <v>0</v>
      </c>
      <c r="F178" s="285">
        <v>0</v>
      </c>
      <c r="G178" s="285">
        <v>-1212675797.98</v>
      </c>
    </row>
    <row r="179" spans="1:7" x14ac:dyDescent="0.25">
      <c r="A179" s="284" t="s">
        <v>280</v>
      </c>
      <c r="B179" s="1">
        <f t="shared" si="2"/>
        <v>13</v>
      </c>
      <c r="C179" s="284" t="s">
        <v>125</v>
      </c>
      <c r="D179" s="285">
        <v>-108293158.79000001</v>
      </c>
      <c r="E179" s="285">
        <v>0</v>
      </c>
      <c r="F179" s="285">
        <v>0</v>
      </c>
      <c r="G179" s="285">
        <v>-108293158.79000001</v>
      </c>
    </row>
    <row r="180" spans="1:7" x14ac:dyDescent="0.25">
      <c r="A180" s="284" t="s">
        <v>281</v>
      </c>
      <c r="B180" s="1">
        <f t="shared" si="2"/>
        <v>13</v>
      </c>
      <c r="C180" s="284" t="s">
        <v>127</v>
      </c>
      <c r="D180" s="285">
        <v>-1104382639.1900001</v>
      </c>
      <c r="E180" s="285">
        <v>0</v>
      </c>
      <c r="F180" s="285">
        <v>0</v>
      </c>
      <c r="G180" s="285">
        <v>-1104382639.1900001</v>
      </c>
    </row>
    <row r="181" spans="1:7" x14ac:dyDescent="0.25">
      <c r="A181" s="284" t="s">
        <v>282</v>
      </c>
      <c r="B181" s="1">
        <f t="shared" si="2"/>
        <v>13</v>
      </c>
      <c r="C181" s="284" t="s">
        <v>177</v>
      </c>
      <c r="D181" s="285">
        <v>0</v>
      </c>
      <c r="E181" s="285">
        <v>0</v>
      </c>
      <c r="F181" s="285">
        <v>0</v>
      </c>
      <c r="G181" s="285">
        <v>0</v>
      </c>
    </row>
    <row r="182" spans="1:7" x14ac:dyDescent="0.25">
      <c r="A182" s="284" t="s">
        <v>283</v>
      </c>
      <c r="B182" s="1">
        <f t="shared" si="2"/>
        <v>9</v>
      </c>
      <c r="C182" s="284" t="s">
        <v>131</v>
      </c>
      <c r="D182" s="285">
        <v>-4253567.01</v>
      </c>
      <c r="E182" s="285">
        <v>0</v>
      </c>
      <c r="F182" s="285">
        <v>0</v>
      </c>
      <c r="G182" s="285">
        <v>-4253567.01</v>
      </c>
    </row>
    <row r="183" spans="1:7" x14ac:dyDescent="0.25">
      <c r="A183" s="284" t="s">
        <v>284</v>
      </c>
      <c r="B183" s="1">
        <f t="shared" si="2"/>
        <v>13</v>
      </c>
      <c r="C183" s="284" t="s">
        <v>285</v>
      </c>
      <c r="D183" s="285">
        <v>0</v>
      </c>
      <c r="E183" s="285">
        <v>0</v>
      </c>
      <c r="F183" s="285">
        <v>0</v>
      </c>
      <c r="G183" s="285">
        <v>0</v>
      </c>
    </row>
    <row r="184" spans="1:7" x14ac:dyDescent="0.25">
      <c r="A184" s="284" t="s">
        <v>286</v>
      </c>
      <c r="B184" s="1">
        <f t="shared" si="2"/>
        <v>13</v>
      </c>
      <c r="C184" s="284" t="s">
        <v>133</v>
      </c>
      <c r="D184" s="285">
        <v>-4253567.01</v>
      </c>
      <c r="E184" s="285">
        <v>0</v>
      </c>
      <c r="F184" s="285">
        <v>0</v>
      </c>
      <c r="G184" s="285">
        <v>-4253567.01</v>
      </c>
    </row>
    <row r="185" spans="1:7" ht="30" x14ac:dyDescent="0.25">
      <c r="A185" s="284" t="s">
        <v>287</v>
      </c>
      <c r="B185" s="1">
        <f t="shared" si="2"/>
        <v>13</v>
      </c>
      <c r="C185" s="284" t="s">
        <v>288</v>
      </c>
      <c r="D185" s="285">
        <v>0</v>
      </c>
      <c r="E185" s="285">
        <v>0</v>
      </c>
      <c r="F185" s="285">
        <v>0</v>
      </c>
      <c r="G185" s="285">
        <v>0</v>
      </c>
    </row>
    <row r="186" spans="1:7" x14ac:dyDescent="0.25">
      <c r="A186" s="284" t="s">
        <v>289</v>
      </c>
      <c r="B186" s="1">
        <f t="shared" si="2"/>
        <v>13</v>
      </c>
      <c r="C186" s="284" t="s">
        <v>225</v>
      </c>
      <c r="D186" s="285">
        <v>0</v>
      </c>
      <c r="E186" s="285">
        <v>0</v>
      </c>
      <c r="F186" s="285">
        <v>0</v>
      </c>
      <c r="G186" s="285">
        <v>0</v>
      </c>
    </row>
    <row r="187" spans="1:7" x14ac:dyDescent="0.25">
      <c r="A187" s="284" t="s">
        <v>290</v>
      </c>
      <c r="B187" s="1">
        <f t="shared" si="2"/>
        <v>9</v>
      </c>
      <c r="C187" s="284" t="s">
        <v>135</v>
      </c>
      <c r="D187" s="285">
        <v>-805245189.59000003</v>
      </c>
      <c r="E187" s="285">
        <v>0</v>
      </c>
      <c r="F187" s="285">
        <v>0</v>
      </c>
      <c r="G187" s="285">
        <v>-805245189.59000003</v>
      </c>
    </row>
    <row r="188" spans="1:7" x14ac:dyDescent="0.25">
      <c r="A188" s="284" t="s">
        <v>291</v>
      </c>
      <c r="B188" s="1">
        <f t="shared" si="2"/>
        <v>13</v>
      </c>
      <c r="C188" s="284" t="s">
        <v>137</v>
      </c>
      <c r="D188" s="285">
        <v>-564942259.19000006</v>
      </c>
      <c r="E188" s="285">
        <v>0</v>
      </c>
      <c r="F188" s="285">
        <v>0</v>
      </c>
      <c r="G188" s="285">
        <v>-564942259.19000006</v>
      </c>
    </row>
    <row r="189" spans="1:7" x14ac:dyDescent="0.25">
      <c r="A189" s="284" t="s">
        <v>292</v>
      </c>
      <c r="B189" s="1">
        <f t="shared" si="2"/>
        <v>13</v>
      </c>
      <c r="C189" s="284" t="s">
        <v>139</v>
      </c>
      <c r="D189" s="285">
        <v>-238006717.25</v>
      </c>
      <c r="E189" s="285">
        <v>0</v>
      </c>
      <c r="F189" s="285">
        <v>0</v>
      </c>
      <c r="G189" s="285">
        <v>-238006717.25</v>
      </c>
    </row>
    <row r="190" spans="1:7" ht="30" x14ac:dyDescent="0.25">
      <c r="A190" s="284" t="s">
        <v>293</v>
      </c>
      <c r="B190" s="1">
        <f t="shared" si="2"/>
        <v>13</v>
      </c>
      <c r="C190" s="284" t="s">
        <v>186</v>
      </c>
      <c r="D190" s="285">
        <v>-2296213.15</v>
      </c>
      <c r="E190" s="285">
        <v>0</v>
      </c>
      <c r="F190" s="285">
        <v>0</v>
      </c>
      <c r="G190" s="285">
        <v>-2296213.15</v>
      </c>
    </row>
    <row r="191" spans="1:7" x14ac:dyDescent="0.25">
      <c r="A191" s="284" t="s">
        <v>294</v>
      </c>
      <c r="B191" s="1">
        <f t="shared" si="2"/>
        <v>9</v>
      </c>
      <c r="C191" s="284" t="s">
        <v>143</v>
      </c>
      <c r="D191" s="285">
        <v>-1806770786.9200001</v>
      </c>
      <c r="E191" s="285">
        <v>0</v>
      </c>
      <c r="F191" s="285">
        <v>0</v>
      </c>
      <c r="G191" s="285">
        <v>-1806770786.9200001</v>
      </c>
    </row>
    <row r="192" spans="1:7" x14ac:dyDescent="0.25">
      <c r="A192" s="284" t="s">
        <v>295</v>
      </c>
      <c r="B192" s="1">
        <f t="shared" si="2"/>
        <v>13</v>
      </c>
      <c r="C192" s="284" t="s">
        <v>145</v>
      </c>
      <c r="D192" s="285">
        <v>-886727459.26999998</v>
      </c>
      <c r="E192" s="285">
        <v>0</v>
      </c>
      <c r="F192" s="285">
        <v>0</v>
      </c>
      <c r="G192" s="285">
        <v>-886727459.26999998</v>
      </c>
    </row>
    <row r="193" spans="1:7" x14ac:dyDescent="0.25">
      <c r="A193" s="284" t="s">
        <v>296</v>
      </c>
      <c r="B193" s="1">
        <f t="shared" si="2"/>
        <v>13</v>
      </c>
      <c r="C193" s="284" t="s">
        <v>147</v>
      </c>
      <c r="D193" s="285">
        <v>-880501313.70000005</v>
      </c>
      <c r="E193" s="285">
        <v>0</v>
      </c>
      <c r="F193" s="285">
        <v>0</v>
      </c>
      <c r="G193" s="285">
        <v>-880501313.70000005</v>
      </c>
    </row>
    <row r="194" spans="1:7" x14ac:dyDescent="0.25">
      <c r="A194" s="284" t="s">
        <v>297</v>
      </c>
      <c r="B194" s="1">
        <f t="shared" si="2"/>
        <v>13</v>
      </c>
      <c r="C194" s="284" t="s">
        <v>149</v>
      </c>
      <c r="D194" s="285">
        <v>-39542013.950000003</v>
      </c>
      <c r="E194" s="285">
        <v>0</v>
      </c>
      <c r="F194" s="285">
        <v>0</v>
      </c>
      <c r="G194" s="285">
        <v>-39542013.950000003</v>
      </c>
    </row>
    <row r="195" spans="1:7" ht="30" x14ac:dyDescent="0.25">
      <c r="A195" s="284" t="s">
        <v>298</v>
      </c>
      <c r="B195" s="1">
        <f t="shared" si="2"/>
        <v>13</v>
      </c>
      <c r="C195" s="284" t="s">
        <v>151</v>
      </c>
      <c r="D195" s="285">
        <v>0</v>
      </c>
      <c r="E195" s="285">
        <v>0</v>
      </c>
      <c r="F195" s="285">
        <v>0</v>
      </c>
      <c r="G195" s="285">
        <v>0</v>
      </c>
    </row>
    <row r="196" spans="1:7" x14ac:dyDescent="0.25">
      <c r="A196" s="284" t="s">
        <v>299</v>
      </c>
      <c r="B196" s="1">
        <f t="shared" si="2"/>
        <v>9</v>
      </c>
      <c r="C196" s="284" t="s">
        <v>155</v>
      </c>
      <c r="D196" s="285">
        <v>-276519664.31</v>
      </c>
      <c r="E196" s="285">
        <v>0</v>
      </c>
      <c r="F196" s="285">
        <v>0</v>
      </c>
      <c r="G196" s="285">
        <v>-276519664.31</v>
      </c>
    </row>
    <row r="197" spans="1:7" x14ac:dyDescent="0.25">
      <c r="A197" s="284" t="s">
        <v>300</v>
      </c>
      <c r="B197" s="1">
        <f t="shared" si="2"/>
        <v>13</v>
      </c>
      <c r="C197" s="284" t="s">
        <v>157</v>
      </c>
      <c r="D197" s="285">
        <v>-251423525.52000001</v>
      </c>
      <c r="E197" s="285">
        <v>0</v>
      </c>
      <c r="F197" s="285">
        <v>0</v>
      </c>
      <c r="G197" s="285">
        <v>-251423525.52000001</v>
      </c>
    </row>
    <row r="198" spans="1:7" x14ac:dyDescent="0.25">
      <c r="A198" s="284" t="s">
        <v>301</v>
      </c>
      <c r="B198" s="1">
        <f t="shared" si="2"/>
        <v>13</v>
      </c>
      <c r="C198" s="284" t="s">
        <v>252</v>
      </c>
      <c r="D198" s="285">
        <v>-25096138.789999999</v>
      </c>
      <c r="E198" s="285">
        <v>0</v>
      </c>
      <c r="F198" s="285">
        <v>0</v>
      </c>
      <c r="G198" s="285">
        <v>-25096138.789999999</v>
      </c>
    </row>
    <row r="199" spans="1:7" ht="30" x14ac:dyDescent="0.25">
      <c r="A199" s="284" t="s">
        <v>302</v>
      </c>
      <c r="B199" s="1">
        <f t="shared" si="2"/>
        <v>13</v>
      </c>
      <c r="C199" s="284" t="s">
        <v>303</v>
      </c>
      <c r="D199" s="285">
        <v>0</v>
      </c>
      <c r="E199" s="285">
        <v>0</v>
      </c>
      <c r="F199" s="285">
        <v>0</v>
      </c>
      <c r="G199" s="285">
        <v>0</v>
      </c>
    </row>
    <row r="200" spans="1:7" ht="30" x14ac:dyDescent="0.25">
      <c r="A200" s="284" t="s">
        <v>304</v>
      </c>
      <c r="B200" s="1">
        <f t="shared" si="2"/>
        <v>9</v>
      </c>
      <c r="C200" s="284" t="s">
        <v>196</v>
      </c>
      <c r="D200" s="285">
        <v>-3883895.84</v>
      </c>
      <c r="E200" s="285">
        <v>0</v>
      </c>
      <c r="F200" s="285">
        <v>0</v>
      </c>
      <c r="G200" s="285">
        <v>-3883895.84</v>
      </c>
    </row>
    <row r="201" spans="1:7" x14ac:dyDescent="0.25">
      <c r="A201" s="284" t="s">
        <v>305</v>
      </c>
      <c r="B201" s="1">
        <f t="shared" si="2"/>
        <v>13</v>
      </c>
      <c r="C201" s="284" t="s">
        <v>198</v>
      </c>
      <c r="D201" s="285">
        <v>-2315489.5299999998</v>
      </c>
      <c r="E201" s="285">
        <v>0</v>
      </c>
      <c r="F201" s="285">
        <v>0</v>
      </c>
      <c r="G201" s="285">
        <v>-2315489.5299999998</v>
      </c>
    </row>
    <row r="202" spans="1:7" ht="30" x14ac:dyDescent="0.25">
      <c r="A202" s="284" t="s">
        <v>306</v>
      </c>
      <c r="B202" s="1">
        <f t="shared" ref="B202:B265" si="3">LEN(A202)</f>
        <v>13</v>
      </c>
      <c r="C202" s="284" t="s">
        <v>259</v>
      </c>
      <c r="D202" s="285">
        <v>-1568406.31</v>
      </c>
      <c r="E202" s="285">
        <v>0</v>
      </c>
      <c r="F202" s="285">
        <v>0</v>
      </c>
      <c r="G202" s="285">
        <v>-1568406.31</v>
      </c>
    </row>
    <row r="203" spans="1:7" ht="30" x14ac:dyDescent="0.25">
      <c r="A203" s="284" t="s">
        <v>307</v>
      </c>
      <c r="B203" s="1">
        <f t="shared" si="3"/>
        <v>13</v>
      </c>
      <c r="C203" s="284" t="s">
        <v>262</v>
      </c>
      <c r="D203" s="285">
        <v>0</v>
      </c>
      <c r="E203" s="285">
        <v>0</v>
      </c>
      <c r="F203" s="285">
        <v>0</v>
      </c>
      <c r="G203" s="285">
        <v>0</v>
      </c>
    </row>
    <row r="204" spans="1:7" x14ac:dyDescent="0.25">
      <c r="A204" s="284" t="s">
        <v>308</v>
      </c>
      <c r="B204" s="1">
        <f t="shared" si="3"/>
        <v>9</v>
      </c>
      <c r="C204" s="284" t="s">
        <v>309</v>
      </c>
      <c r="D204" s="285">
        <v>0</v>
      </c>
      <c r="E204" s="285">
        <v>0</v>
      </c>
      <c r="F204" s="285">
        <v>0</v>
      </c>
      <c r="G204" s="285">
        <v>0</v>
      </c>
    </row>
    <row r="205" spans="1:7" x14ac:dyDescent="0.25">
      <c r="A205" s="284" t="s">
        <v>310</v>
      </c>
      <c r="B205" s="1">
        <f t="shared" si="3"/>
        <v>13</v>
      </c>
      <c r="C205" s="284" t="s">
        <v>267</v>
      </c>
      <c r="D205" s="285">
        <v>0</v>
      </c>
      <c r="E205" s="285">
        <v>0</v>
      </c>
      <c r="F205" s="285">
        <v>0</v>
      </c>
      <c r="G205" s="285">
        <v>0</v>
      </c>
    </row>
    <row r="206" spans="1:7" x14ac:dyDescent="0.25">
      <c r="A206" s="284" t="s">
        <v>311</v>
      </c>
      <c r="B206" s="1">
        <f t="shared" si="3"/>
        <v>9</v>
      </c>
      <c r="C206" s="284" t="s">
        <v>312</v>
      </c>
      <c r="D206" s="285">
        <v>-6224968.46</v>
      </c>
      <c r="E206" s="285">
        <v>0</v>
      </c>
      <c r="F206" s="285">
        <v>0</v>
      </c>
      <c r="G206" s="285">
        <v>-6224968.46</v>
      </c>
    </row>
    <row r="207" spans="1:7" ht="30" x14ac:dyDescent="0.25">
      <c r="A207" s="284" t="s">
        <v>313</v>
      </c>
      <c r="B207" s="1">
        <f t="shared" si="3"/>
        <v>13</v>
      </c>
      <c r="C207" s="284" t="s">
        <v>314</v>
      </c>
      <c r="D207" s="285">
        <v>0</v>
      </c>
      <c r="E207" s="285">
        <v>0</v>
      </c>
      <c r="F207" s="285">
        <v>0</v>
      </c>
      <c r="G207" s="285">
        <v>0</v>
      </c>
    </row>
    <row r="208" spans="1:7" ht="30" x14ac:dyDescent="0.25">
      <c r="A208" s="284" t="s">
        <v>315</v>
      </c>
      <c r="B208" s="1">
        <f t="shared" si="3"/>
        <v>13</v>
      </c>
      <c r="C208" s="284" t="s">
        <v>316</v>
      </c>
      <c r="D208" s="285">
        <v>-6224968.46</v>
      </c>
      <c r="E208" s="285">
        <v>0</v>
      </c>
      <c r="F208" s="285">
        <v>0</v>
      </c>
      <c r="G208" s="285">
        <v>-6224968.46</v>
      </c>
    </row>
    <row r="209" spans="1:7" ht="30" x14ac:dyDescent="0.25">
      <c r="A209" s="284" t="s">
        <v>317</v>
      </c>
      <c r="B209" s="1">
        <f t="shared" si="3"/>
        <v>13</v>
      </c>
      <c r="C209" s="284" t="s">
        <v>318</v>
      </c>
      <c r="D209" s="285">
        <v>0</v>
      </c>
      <c r="E209" s="285">
        <v>0</v>
      </c>
      <c r="F209" s="285">
        <v>0</v>
      </c>
      <c r="G209" s="285">
        <v>0</v>
      </c>
    </row>
    <row r="210" spans="1:7" ht="30" x14ac:dyDescent="0.25">
      <c r="A210" s="284" t="s">
        <v>319</v>
      </c>
      <c r="B210" s="1">
        <f t="shared" si="3"/>
        <v>13</v>
      </c>
      <c r="C210" s="284" t="s">
        <v>320</v>
      </c>
      <c r="D210" s="285">
        <v>0</v>
      </c>
      <c r="E210" s="285">
        <v>0</v>
      </c>
      <c r="F210" s="285">
        <v>0</v>
      </c>
      <c r="G210" s="285">
        <v>0</v>
      </c>
    </row>
    <row r="211" spans="1:7" ht="30" x14ac:dyDescent="0.25">
      <c r="A211" s="284" t="s">
        <v>321</v>
      </c>
      <c r="B211" s="1">
        <f t="shared" si="3"/>
        <v>13</v>
      </c>
      <c r="C211" s="284" t="s">
        <v>322</v>
      </c>
      <c r="D211" s="285">
        <v>0</v>
      </c>
      <c r="E211" s="285">
        <v>0</v>
      </c>
      <c r="F211" s="285">
        <v>0</v>
      </c>
      <c r="G211" s="285">
        <v>0</v>
      </c>
    </row>
    <row r="212" spans="1:7" ht="30" x14ac:dyDescent="0.25">
      <c r="A212" s="284" t="s">
        <v>323</v>
      </c>
      <c r="B212" s="1">
        <f t="shared" si="3"/>
        <v>13</v>
      </c>
      <c r="C212" s="284" t="s">
        <v>324</v>
      </c>
      <c r="D212" s="285">
        <v>0</v>
      </c>
      <c r="E212" s="285">
        <v>0</v>
      </c>
      <c r="F212" s="285">
        <v>0</v>
      </c>
      <c r="G212" s="285">
        <v>0</v>
      </c>
    </row>
    <row r="213" spans="1:7" x14ac:dyDescent="0.25">
      <c r="A213" s="284" t="s">
        <v>325</v>
      </c>
      <c r="B213" s="1">
        <f t="shared" si="3"/>
        <v>13</v>
      </c>
      <c r="C213" s="284" t="s">
        <v>159</v>
      </c>
      <c r="D213" s="285">
        <v>0</v>
      </c>
      <c r="E213" s="285">
        <v>0</v>
      </c>
      <c r="F213" s="285">
        <v>0</v>
      </c>
      <c r="G213" s="285">
        <v>0</v>
      </c>
    </row>
    <row r="214" spans="1:7" x14ac:dyDescent="0.25">
      <c r="A214" s="284" t="s">
        <v>326</v>
      </c>
      <c r="B214" s="1">
        <f t="shared" si="3"/>
        <v>9</v>
      </c>
      <c r="C214" s="284" t="s">
        <v>327</v>
      </c>
      <c r="D214" s="285">
        <v>-949998654.00999999</v>
      </c>
      <c r="E214" s="285">
        <v>0</v>
      </c>
      <c r="F214" s="285">
        <v>0</v>
      </c>
      <c r="G214" s="285">
        <v>-949998654.00999999</v>
      </c>
    </row>
    <row r="215" spans="1:7" x14ac:dyDescent="0.25">
      <c r="A215" s="284" t="s">
        <v>328</v>
      </c>
      <c r="B215" s="1">
        <f t="shared" si="3"/>
        <v>13</v>
      </c>
      <c r="C215" s="284" t="s">
        <v>329</v>
      </c>
      <c r="D215" s="285">
        <v>0</v>
      </c>
      <c r="E215" s="285">
        <v>0</v>
      </c>
      <c r="F215" s="285">
        <v>0</v>
      </c>
      <c r="G215" s="285">
        <v>0</v>
      </c>
    </row>
    <row r="216" spans="1:7" ht="30" x14ac:dyDescent="0.25">
      <c r="A216" s="284" t="s">
        <v>330</v>
      </c>
      <c r="B216" s="1">
        <f t="shared" si="3"/>
        <v>13</v>
      </c>
      <c r="C216" s="284" t="s">
        <v>331</v>
      </c>
      <c r="D216" s="285">
        <v>0</v>
      </c>
      <c r="E216" s="285">
        <v>0</v>
      </c>
      <c r="F216" s="285">
        <v>0</v>
      </c>
      <c r="G216" s="285">
        <v>0</v>
      </c>
    </row>
    <row r="217" spans="1:7" ht="30" x14ac:dyDescent="0.25">
      <c r="A217" s="284" t="s">
        <v>332</v>
      </c>
      <c r="B217" s="1">
        <f t="shared" si="3"/>
        <v>13</v>
      </c>
      <c r="C217" s="284" t="s">
        <v>333</v>
      </c>
      <c r="D217" s="285">
        <v>0</v>
      </c>
      <c r="E217" s="285">
        <v>0</v>
      </c>
      <c r="F217" s="285">
        <v>0</v>
      </c>
      <c r="G217" s="285">
        <v>0</v>
      </c>
    </row>
    <row r="218" spans="1:7" ht="30" x14ac:dyDescent="0.25">
      <c r="A218" s="284" t="s">
        <v>334</v>
      </c>
      <c r="B218" s="1">
        <f t="shared" si="3"/>
        <v>13</v>
      </c>
      <c r="C218" s="284" t="s">
        <v>335</v>
      </c>
      <c r="D218" s="285">
        <v>0</v>
      </c>
      <c r="E218" s="285">
        <v>0</v>
      </c>
      <c r="F218" s="285">
        <v>0</v>
      </c>
      <c r="G218" s="285">
        <v>0</v>
      </c>
    </row>
    <row r="219" spans="1:7" ht="30" x14ac:dyDescent="0.25">
      <c r="A219" s="284" t="s">
        <v>336</v>
      </c>
      <c r="B219" s="1">
        <f t="shared" si="3"/>
        <v>13</v>
      </c>
      <c r="C219" s="284" t="s">
        <v>314</v>
      </c>
      <c r="D219" s="285">
        <v>0</v>
      </c>
      <c r="E219" s="285">
        <v>0</v>
      </c>
      <c r="F219" s="285">
        <v>0</v>
      </c>
      <c r="G219" s="285">
        <v>0</v>
      </c>
    </row>
    <row r="220" spans="1:7" ht="30" x14ac:dyDescent="0.25">
      <c r="A220" s="284" t="s">
        <v>337</v>
      </c>
      <c r="B220" s="1">
        <f t="shared" si="3"/>
        <v>13</v>
      </c>
      <c r="C220" s="284" t="s">
        <v>316</v>
      </c>
      <c r="D220" s="285">
        <v>-46090231.969999999</v>
      </c>
      <c r="E220" s="285">
        <v>0</v>
      </c>
      <c r="F220" s="285">
        <v>0</v>
      </c>
      <c r="G220" s="285">
        <v>-46090231.969999999</v>
      </c>
    </row>
    <row r="221" spans="1:7" ht="30" x14ac:dyDescent="0.25">
      <c r="A221" s="284" t="s">
        <v>338</v>
      </c>
      <c r="B221" s="1">
        <f t="shared" si="3"/>
        <v>13</v>
      </c>
      <c r="C221" s="284" t="s">
        <v>339</v>
      </c>
      <c r="D221" s="285">
        <v>0</v>
      </c>
      <c r="E221" s="285">
        <v>0</v>
      </c>
      <c r="F221" s="285">
        <v>0</v>
      </c>
      <c r="G221" s="285">
        <v>0</v>
      </c>
    </row>
    <row r="222" spans="1:7" ht="30" x14ac:dyDescent="0.25">
      <c r="A222" s="284" t="s">
        <v>340</v>
      </c>
      <c r="B222" s="1">
        <f t="shared" si="3"/>
        <v>13</v>
      </c>
      <c r="C222" s="284" t="s">
        <v>318</v>
      </c>
      <c r="D222" s="285">
        <v>-9700865.0700000003</v>
      </c>
      <c r="E222" s="285">
        <v>0</v>
      </c>
      <c r="F222" s="285">
        <v>0</v>
      </c>
      <c r="G222" s="285">
        <v>-9700865.0700000003</v>
      </c>
    </row>
    <row r="223" spans="1:7" ht="30" x14ac:dyDescent="0.25">
      <c r="A223" s="284" t="s">
        <v>341</v>
      </c>
      <c r="B223" s="1">
        <f t="shared" si="3"/>
        <v>13</v>
      </c>
      <c r="C223" s="284" t="s">
        <v>320</v>
      </c>
      <c r="D223" s="285">
        <v>-16715865.17</v>
      </c>
      <c r="E223" s="285">
        <v>0</v>
      </c>
      <c r="F223" s="285">
        <v>0</v>
      </c>
      <c r="G223" s="285">
        <v>-16715865.17</v>
      </c>
    </row>
    <row r="224" spans="1:7" ht="45" x14ac:dyDescent="0.25">
      <c r="A224" s="284" t="s">
        <v>342</v>
      </c>
      <c r="B224" s="1">
        <f t="shared" si="3"/>
        <v>13</v>
      </c>
      <c r="C224" s="284" t="s">
        <v>343</v>
      </c>
      <c r="D224" s="285">
        <v>0</v>
      </c>
      <c r="E224" s="285">
        <v>0</v>
      </c>
      <c r="F224" s="285">
        <v>0</v>
      </c>
      <c r="G224" s="285">
        <v>0</v>
      </c>
    </row>
    <row r="225" spans="1:7" ht="45" x14ac:dyDescent="0.25">
      <c r="A225" s="284" t="s">
        <v>344</v>
      </c>
      <c r="B225" s="1">
        <f t="shared" si="3"/>
        <v>13</v>
      </c>
      <c r="C225" s="284" t="s">
        <v>345</v>
      </c>
      <c r="D225" s="285">
        <v>0</v>
      </c>
      <c r="E225" s="285">
        <v>0</v>
      </c>
      <c r="F225" s="285">
        <v>0</v>
      </c>
      <c r="G225" s="285">
        <v>0</v>
      </c>
    </row>
    <row r="226" spans="1:7" ht="30" x14ac:dyDescent="0.25">
      <c r="A226" s="284" t="s">
        <v>346</v>
      </c>
      <c r="B226" s="1">
        <f t="shared" si="3"/>
        <v>13</v>
      </c>
      <c r="C226" s="284" t="s">
        <v>322</v>
      </c>
      <c r="D226" s="285">
        <v>-443117007.29000002</v>
      </c>
      <c r="E226" s="285">
        <v>0</v>
      </c>
      <c r="F226" s="285">
        <v>0</v>
      </c>
      <c r="G226" s="285">
        <v>-443117007.29000002</v>
      </c>
    </row>
    <row r="227" spans="1:7" ht="30" x14ac:dyDescent="0.25">
      <c r="A227" s="284" t="s">
        <v>347</v>
      </c>
      <c r="B227" s="1">
        <f t="shared" si="3"/>
        <v>13</v>
      </c>
      <c r="C227" s="284" t="s">
        <v>324</v>
      </c>
      <c r="D227" s="285">
        <v>-66333804.329999998</v>
      </c>
      <c r="E227" s="285">
        <v>0</v>
      </c>
      <c r="F227" s="285">
        <v>0</v>
      </c>
      <c r="G227" s="285">
        <v>-66333804.329999998</v>
      </c>
    </row>
    <row r="228" spans="1:7" ht="45" x14ac:dyDescent="0.25">
      <c r="A228" s="284" t="s">
        <v>348</v>
      </c>
      <c r="B228" s="1">
        <f t="shared" si="3"/>
        <v>13</v>
      </c>
      <c r="C228" s="284" t="s">
        <v>349</v>
      </c>
      <c r="D228" s="285">
        <v>0</v>
      </c>
      <c r="E228" s="285">
        <v>0</v>
      </c>
      <c r="F228" s="285">
        <v>0</v>
      </c>
      <c r="G228" s="285">
        <v>0</v>
      </c>
    </row>
    <row r="229" spans="1:7" ht="30" x14ac:dyDescent="0.25">
      <c r="A229" s="284" t="s">
        <v>350</v>
      </c>
      <c r="B229" s="1">
        <f t="shared" si="3"/>
        <v>13</v>
      </c>
      <c r="C229" s="284" t="s">
        <v>351</v>
      </c>
      <c r="D229" s="285">
        <v>-368040880.18000001</v>
      </c>
      <c r="E229" s="285">
        <v>0</v>
      </c>
      <c r="F229" s="285">
        <v>0</v>
      </c>
      <c r="G229" s="285">
        <v>-368040880.18000001</v>
      </c>
    </row>
    <row r="230" spans="1:7" ht="30" x14ac:dyDescent="0.25">
      <c r="A230" s="284" t="s">
        <v>352</v>
      </c>
      <c r="B230" s="1">
        <f t="shared" si="3"/>
        <v>6</v>
      </c>
      <c r="C230" s="284" t="s">
        <v>353</v>
      </c>
      <c r="D230" s="285">
        <v>-725382310.47000003</v>
      </c>
      <c r="E230" s="285">
        <v>0</v>
      </c>
      <c r="F230" s="285">
        <v>0</v>
      </c>
      <c r="G230" s="285">
        <v>-725382310.47000003</v>
      </c>
    </row>
    <row r="231" spans="1:7" x14ac:dyDescent="0.25">
      <c r="A231" s="284" t="s">
        <v>354</v>
      </c>
      <c r="B231" s="1">
        <f t="shared" si="3"/>
        <v>9</v>
      </c>
      <c r="C231" s="284" t="s">
        <v>121</v>
      </c>
      <c r="D231" s="285">
        <v>-45924423.030000001</v>
      </c>
      <c r="E231" s="285">
        <v>0</v>
      </c>
      <c r="F231" s="285">
        <v>0</v>
      </c>
      <c r="G231" s="285">
        <v>-45924423.030000001</v>
      </c>
    </row>
    <row r="232" spans="1:7" x14ac:dyDescent="0.25">
      <c r="A232" s="284" t="s">
        <v>355</v>
      </c>
      <c r="B232" s="1">
        <f t="shared" si="3"/>
        <v>13</v>
      </c>
      <c r="C232" s="284" t="s">
        <v>127</v>
      </c>
      <c r="D232" s="285">
        <v>-45924423.030000001</v>
      </c>
      <c r="E232" s="285">
        <v>0</v>
      </c>
      <c r="F232" s="285">
        <v>0</v>
      </c>
      <c r="G232" s="285">
        <v>-45924423.030000001</v>
      </c>
    </row>
    <row r="233" spans="1:7" x14ac:dyDescent="0.25">
      <c r="A233" s="284" t="s">
        <v>356</v>
      </c>
      <c r="B233" s="1">
        <f t="shared" si="3"/>
        <v>9</v>
      </c>
      <c r="C233" s="284" t="s">
        <v>357</v>
      </c>
      <c r="D233" s="285">
        <v>-679457887.44000006</v>
      </c>
      <c r="E233" s="285">
        <v>0</v>
      </c>
      <c r="F233" s="285">
        <v>0</v>
      </c>
      <c r="G233" s="285">
        <v>-679457887.44000006</v>
      </c>
    </row>
    <row r="234" spans="1:7" x14ac:dyDescent="0.25">
      <c r="A234" s="284" t="s">
        <v>358</v>
      </c>
      <c r="B234" s="1">
        <f t="shared" si="3"/>
        <v>13</v>
      </c>
      <c r="C234" s="284" t="s">
        <v>157</v>
      </c>
      <c r="D234" s="285">
        <v>-679457887.44000006</v>
      </c>
      <c r="E234" s="285">
        <v>0</v>
      </c>
      <c r="F234" s="285">
        <v>0</v>
      </c>
      <c r="G234" s="285">
        <v>-679457887.44000006</v>
      </c>
    </row>
    <row r="235" spans="1:7" x14ac:dyDescent="0.25">
      <c r="A235" s="284" t="s">
        <v>359</v>
      </c>
      <c r="B235" s="1">
        <f t="shared" si="3"/>
        <v>3</v>
      </c>
      <c r="C235" s="284" t="s">
        <v>360</v>
      </c>
      <c r="D235" s="285">
        <v>12686170132.25</v>
      </c>
      <c r="E235" s="285">
        <v>0</v>
      </c>
      <c r="F235" s="285">
        <v>178333140</v>
      </c>
      <c r="G235" s="285">
        <v>12507836992.25</v>
      </c>
    </row>
    <row r="236" spans="1:7" ht="30" x14ac:dyDescent="0.25">
      <c r="A236" s="284" t="s">
        <v>361</v>
      </c>
      <c r="B236" s="1">
        <f t="shared" si="3"/>
        <v>6</v>
      </c>
      <c r="C236" s="284" t="s">
        <v>362</v>
      </c>
      <c r="D236" s="285">
        <v>1186781613</v>
      </c>
      <c r="E236" s="285">
        <v>0</v>
      </c>
      <c r="F236" s="285">
        <v>0</v>
      </c>
      <c r="G236" s="285">
        <v>1186781613</v>
      </c>
    </row>
    <row r="237" spans="1:7" x14ac:dyDescent="0.25">
      <c r="A237" s="284" t="s">
        <v>363</v>
      </c>
      <c r="B237" s="1">
        <f t="shared" si="3"/>
        <v>9</v>
      </c>
      <c r="C237" s="284" t="s">
        <v>77</v>
      </c>
      <c r="D237" s="285">
        <v>0</v>
      </c>
      <c r="E237" s="285">
        <v>0</v>
      </c>
      <c r="F237" s="285">
        <v>0</v>
      </c>
      <c r="G237" s="285">
        <v>0</v>
      </c>
    </row>
    <row r="238" spans="1:7" x14ac:dyDescent="0.25">
      <c r="A238" s="284" t="s">
        <v>364</v>
      </c>
      <c r="B238" s="1">
        <f t="shared" si="3"/>
        <v>13</v>
      </c>
      <c r="C238" s="284" t="s">
        <v>77</v>
      </c>
      <c r="D238" s="285">
        <v>0</v>
      </c>
      <c r="E238" s="285">
        <v>0</v>
      </c>
      <c r="F238" s="285">
        <v>0</v>
      </c>
      <c r="G238" s="285">
        <v>0</v>
      </c>
    </row>
    <row r="239" spans="1:7" ht="30" x14ac:dyDescent="0.25">
      <c r="A239" s="284" t="s">
        <v>365</v>
      </c>
      <c r="B239" s="1">
        <f t="shared" si="3"/>
        <v>9</v>
      </c>
      <c r="C239" s="284" t="s">
        <v>366</v>
      </c>
      <c r="D239" s="285">
        <v>0</v>
      </c>
      <c r="E239" s="285">
        <v>0</v>
      </c>
      <c r="F239" s="285">
        <v>0</v>
      </c>
      <c r="G239" s="285">
        <v>0</v>
      </c>
    </row>
    <row r="240" spans="1:7" ht="30" x14ac:dyDescent="0.25">
      <c r="A240" s="284" t="s">
        <v>367</v>
      </c>
      <c r="B240" s="1">
        <f t="shared" si="3"/>
        <v>13</v>
      </c>
      <c r="C240" s="284" t="s">
        <v>366</v>
      </c>
      <c r="D240" s="285">
        <v>0</v>
      </c>
      <c r="E240" s="285">
        <v>0</v>
      </c>
      <c r="F240" s="285">
        <v>0</v>
      </c>
      <c r="G240" s="285">
        <v>0</v>
      </c>
    </row>
    <row r="241" spans="1:7" x14ac:dyDescent="0.25">
      <c r="A241" s="284" t="s">
        <v>368</v>
      </c>
      <c r="B241" s="1">
        <f t="shared" si="3"/>
        <v>9</v>
      </c>
      <c r="C241" s="284" t="s">
        <v>369</v>
      </c>
      <c r="D241" s="285">
        <v>1186781613</v>
      </c>
      <c r="E241" s="285">
        <v>0</v>
      </c>
      <c r="F241" s="285">
        <v>0</v>
      </c>
      <c r="G241" s="285">
        <v>1186781613</v>
      </c>
    </row>
    <row r="242" spans="1:7" x14ac:dyDescent="0.25">
      <c r="A242" s="284" t="s">
        <v>370</v>
      </c>
      <c r="B242" s="1">
        <f t="shared" si="3"/>
        <v>13</v>
      </c>
      <c r="C242" s="284" t="s">
        <v>369</v>
      </c>
      <c r="D242" s="285">
        <v>1186781613</v>
      </c>
      <c r="E242" s="285">
        <v>0</v>
      </c>
      <c r="F242" s="285">
        <v>0</v>
      </c>
      <c r="G242" s="285">
        <v>1186781613</v>
      </c>
    </row>
    <row r="243" spans="1:7" x14ac:dyDescent="0.25">
      <c r="A243" s="284" t="s">
        <v>371</v>
      </c>
      <c r="B243" s="1">
        <f t="shared" si="3"/>
        <v>9</v>
      </c>
      <c r="C243" s="284" t="s">
        <v>372</v>
      </c>
      <c r="D243" s="285">
        <v>0</v>
      </c>
      <c r="E243" s="285">
        <v>0</v>
      </c>
      <c r="F243" s="285">
        <v>0</v>
      </c>
      <c r="G243" s="285">
        <v>0</v>
      </c>
    </row>
    <row r="244" spans="1:7" x14ac:dyDescent="0.25">
      <c r="A244" s="284" t="s">
        <v>373</v>
      </c>
      <c r="B244" s="1">
        <f t="shared" si="3"/>
        <v>13</v>
      </c>
      <c r="C244" s="284" t="s">
        <v>372</v>
      </c>
      <c r="D244" s="285">
        <v>0</v>
      </c>
      <c r="E244" s="285">
        <v>0</v>
      </c>
      <c r="F244" s="285">
        <v>0</v>
      </c>
      <c r="G244" s="285">
        <v>0</v>
      </c>
    </row>
    <row r="245" spans="1:7" x14ac:dyDescent="0.25">
      <c r="A245" s="284" t="s">
        <v>374</v>
      </c>
      <c r="B245" s="1">
        <f t="shared" si="3"/>
        <v>9</v>
      </c>
      <c r="C245" s="284" t="s">
        <v>375</v>
      </c>
      <c r="D245" s="285">
        <v>0</v>
      </c>
      <c r="E245" s="285">
        <v>0</v>
      </c>
      <c r="F245" s="285">
        <v>0</v>
      </c>
      <c r="G245" s="285">
        <v>0</v>
      </c>
    </row>
    <row r="246" spans="1:7" x14ac:dyDescent="0.25">
      <c r="A246" s="284" t="s">
        <v>376</v>
      </c>
      <c r="B246" s="1">
        <f t="shared" si="3"/>
        <v>13</v>
      </c>
      <c r="C246" s="284" t="s">
        <v>375</v>
      </c>
      <c r="D246" s="285">
        <v>0</v>
      </c>
      <c r="E246" s="285">
        <v>0</v>
      </c>
      <c r="F246" s="285">
        <v>0</v>
      </c>
      <c r="G246" s="285">
        <v>0</v>
      </c>
    </row>
    <row r="247" spans="1:7" x14ac:dyDescent="0.25">
      <c r="A247" s="284" t="s">
        <v>377</v>
      </c>
      <c r="B247" s="1">
        <f t="shared" si="3"/>
        <v>6</v>
      </c>
      <c r="C247" s="284" t="s">
        <v>378</v>
      </c>
      <c r="D247" s="285">
        <v>2823976892.27</v>
      </c>
      <c r="E247" s="285">
        <v>0</v>
      </c>
      <c r="F247" s="285">
        <v>0</v>
      </c>
      <c r="G247" s="285">
        <v>2823976892.27</v>
      </c>
    </row>
    <row r="248" spans="1:7" x14ac:dyDescent="0.25">
      <c r="A248" s="284" t="s">
        <v>379</v>
      </c>
      <c r="B248" s="1">
        <f t="shared" si="3"/>
        <v>9</v>
      </c>
      <c r="C248" s="284" t="s">
        <v>380</v>
      </c>
      <c r="D248" s="285">
        <v>2823976892.27</v>
      </c>
      <c r="E248" s="285">
        <v>0</v>
      </c>
      <c r="F248" s="285">
        <v>0</v>
      </c>
      <c r="G248" s="285">
        <v>2823976892.27</v>
      </c>
    </row>
    <row r="249" spans="1:7" x14ac:dyDescent="0.25">
      <c r="A249" s="284" t="s">
        <v>381</v>
      </c>
      <c r="B249" s="1">
        <f t="shared" si="3"/>
        <v>13</v>
      </c>
      <c r="C249" s="284" t="s">
        <v>382</v>
      </c>
      <c r="D249" s="285">
        <v>2823976892.27</v>
      </c>
      <c r="E249" s="285">
        <v>0</v>
      </c>
      <c r="F249" s="285">
        <v>0</v>
      </c>
      <c r="G249" s="285">
        <v>2823976892.27</v>
      </c>
    </row>
    <row r="250" spans="1:7" x14ac:dyDescent="0.25">
      <c r="A250" s="284" t="s">
        <v>383</v>
      </c>
      <c r="B250" s="1">
        <f t="shared" si="3"/>
        <v>6</v>
      </c>
      <c r="C250" s="284" t="s">
        <v>384</v>
      </c>
      <c r="D250" s="285">
        <v>971161169.51999998</v>
      </c>
      <c r="E250" s="285">
        <v>0</v>
      </c>
      <c r="F250" s="285">
        <v>0</v>
      </c>
      <c r="G250" s="285">
        <v>971161169.51999998</v>
      </c>
    </row>
    <row r="251" spans="1:7" x14ac:dyDescent="0.25">
      <c r="A251" s="284" t="s">
        <v>385</v>
      </c>
      <c r="B251" s="1">
        <f t="shared" si="3"/>
        <v>9</v>
      </c>
      <c r="C251" s="284" t="s">
        <v>386</v>
      </c>
      <c r="D251" s="285">
        <v>971161169.51999998</v>
      </c>
      <c r="E251" s="285">
        <v>0</v>
      </c>
      <c r="F251" s="285">
        <v>0</v>
      </c>
      <c r="G251" s="285">
        <v>971161169.51999998</v>
      </c>
    </row>
    <row r="252" spans="1:7" x14ac:dyDescent="0.25">
      <c r="A252" s="284" t="s">
        <v>387</v>
      </c>
      <c r="B252" s="1">
        <f t="shared" si="3"/>
        <v>13</v>
      </c>
      <c r="C252" s="284" t="s">
        <v>386</v>
      </c>
      <c r="D252" s="285">
        <v>971161169.51999998</v>
      </c>
      <c r="E252" s="285">
        <v>0</v>
      </c>
      <c r="F252" s="285">
        <v>0</v>
      </c>
      <c r="G252" s="285">
        <v>971161169.51999998</v>
      </c>
    </row>
    <row r="253" spans="1:7" x14ac:dyDescent="0.25">
      <c r="A253" s="284" t="s">
        <v>388</v>
      </c>
      <c r="B253" s="1">
        <f t="shared" si="3"/>
        <v>6</v>
      </c>
      <c r="C253" s="284" t="s">
        <v>389</v>
      </c>
      <c r="D253" s="285">
        <v>8713371103.3799992</v>
      </c>
      <c r="E253" s="285">
        <v>0</v>
      </c>
      <c r="F253" s="285">
        <v>0</v>
      </c>
      <c r="G253" s="285">
        <v>8713371103.3799992</v>
      </c>
    </row>
    <row r="254" spans="1:7" x14ac:dyDescent="0.25">
      <c r="A254" s="284" t="s">
        <v>390</v>
      </c>
      <c r="B254" s="1">
        <f t="shared" si="3"/>
        <v>9</v>
      </c>
      <c r="C254" s="284" t="s">
        <v>391</v>
      </c>
      <c r="D254" s="285">
        <v>8713371103.3799992</v>
      </c>
      <c r="E254" s="285">
        <v>0</v>
      </c>
      <c r="F254" s="285">
        <v>0</v>
      </c>
      <c r="G254" s="285">
        <v>8713371103.3799992</v>
      </c>
    </row>
    <row r="255" spans="1:7" x14ac:dyDescent="0.25">
      <c r="A255" s="284" t="s">
        <v>392</v>
      </c>
      <c r="B255" s="1">
        <f t="shared" si="3"/>
        <v>13</v>
      </c>
      <c r="C255" s="284" t="s">
        <v>391</v>
      </c>
      <c r="D255" s="285">
        <v>8713371103.3799992</v>
      </c>
      <c r="E255" s="285">
        <v>0</v>
      </c>
      <c r="F255" s="285">
        <v>0</v>
      </c>
      <c r="G255" s="285">
        <v>8713371103.3799992</v>
      </c>
    </row>
    <row r="256" spans="1:7" x14ac:dyDescent="0.25">
      <c r="A256" s="284" t="s">
        <v>393</v>
      </c>
      <c r="B256" s="1">
        <f t="shared" si="3"/>
        <v>9</v>
      </c>
      <c r="C256" s="284" t="s">
        <v>394</v>
      </c>
      <c r="D256" s="285">
        <v>0</v>
      </c>
      <c r="E256" s="285">
        <v>0</v>
      </c>
      <c r="F256" s="285">
        <v>0</v>
      </c>
      <c r="G256" s="285">
        <v>0</v>
      </c>
    </row>
    <row r="257" spans="1:7" x14ac:dyDescent="0.25">
      <c r="A257" s="284" t="s">
        <v>395</v>
      </c>
      <c r="B257" s="1">
        <f t="shared" si="3"/>
        <v>13</v>
      </c>
      <c r="C257" s="284" t="s">
        <v>394</v>
      </c>
      <c r="D257" s="285">
        <v>0</v>
      </c>
      <c r="E257" s="285">
        <v>0</v>
      </c>
      <c r="F257" s="285">
        <v>0</v>
      </c>
      <c r="G257" s="285">
        <v>0</v>
      </c>
    </row>
    <row r="258" spans="1:7" x14ac:dyDescent="0.25">
      <c r="A258" s="284" t="s">
        <v>396</v>
      </c>
      <c r="B258" s="1">
        <f t="shared" si="3"/>
        <v>9</v>
      </c>
      <c r="C258" s="284" t="s">
        <v>397</v>
      </c>
      <c r="D258" s="285">
        <v>0</v>
      </c>
      <c r="E258" s="285">
        <v>0</v>
      </c>
      <c r="F258" s="285">
        <v>0</v>
      </c>
      <c r="G258" s="285">
        <v>0</v>
      </c>
    </row>
    <row r="259" spans="1:7" x14ac:dyDescent="0.25">
      <c r="A259" s="284" t="s">
        <v>398</v>
      </c>
      <c r="B259" s="1">
        <f t="shared" si="3"/>
        <v>13</v>
      </c>
      <c r="C259" s="284" t="s">
        <v>397</v>
      </c>
      <c r="D259" s="285">
        <v>0</v>
      </c>
      <c r="E259" s="285">
        <v>0</v>
      </c>
      <c r="F259" s="285">
        <v>0</v>
      </c>
      <c r="G259" s="285">
        <v>0</v>
      </c>
    </row>
    <row r="260" spans="1:7" ht="30" x14ac:dyDescent="0.25">
      <c r="A260" s="284" t="s">
        <v>399</v>
      </c>
      <c r="B260" s="1">
        <f t="shared" si="3"/>
        <v>6</v>
      </c>
      <c r="C260" s="284" t="s">
        <v>400</v>
      </c>
      <c r="D260" s="285">
        <v>-1009120645.92</v>
      </c>
      <c r="E260" s="285">
        <v>0</v>
      </c>
      <c r="F260" s="285">
        <v>178333140</v>
      </c>
      <c r="G260" s="285">
        <v>-1187453785.9200001</v>
      </c>
    </row>
    <row r="261" spans="1:7" x14ac:dyDescent="0.25">
      <c r="A261" s="284" t="s">
        <v>401</v>
      </c>
      <c r="B261" s="1">
        <f t="shared" si="3"/>
        <v>9</v>
      </c>
      <c r="C261" s="284" t="s">
        <v>391</v>
      </c>
      <c r="D261" s="285">
        <v>-1009120645.92</v>
      </c>
      <c r="E261" s="285">
        <v>0</v>
      </c>
      <c r="F261" s="285">
        <v>178333140</v>
      </c>
      <c r="G261" s="285">
        <v>-1187453785.9200001</v>
      </c>
    </row>
    <row r="262" spans="1:7" x14ac:dyDescent="0.25">
      <c r="A262" s="284" t="s">
        <v>402</v>
      </c>
      <c r="B262" s="1">
        <f t="shared" si="3"/>
        <v>13</v>
      </c>
      <c r="C262" s="284" t="s">
        <v>391</v>
      </c>
      <c r="D262" s="285">
        <v>-1009120645.92</v>
      </c>
      <c r="E262" s="285">
        <v>0</v>
      </c>
      <c r="F262" s="285">
        <v>178333140</v>
      </c>
      <c r="G262" s="285">
        <v>-1187453785.9200001</v>
      </c>
    </row>
    <row r="263" spans="1:7" x14ac:dyDescent="0.25">
      <c r="A263" s="284" t="s">
        <v>403</v>
      </c>
      <c r="B263" s="1">
        <f t="shared" si="3"/>
        <v>6</v>
      </c>
      <c r="C263" s="284" t="s">
        <v>404</v>
      </c>
      <c r="D263" s="285">
        <v>0</v>
      </c>
      <c r="E263" s="285">
        <v>0</v>
      </c>
      <c r="F263" s="285">
        <v>0</v>
      </c>
      <c r="G263" s="285">
        <v>0</v>
      </c>
    </row>
    <row r="264" spans="1:7" x14ac:dyDescent="0.25">
      <c r="A264" s="284" t="s">
        <v>405</v>
      </c>
      <c r="B264" s="1">
        <f t="shared" si="3"/>
        <v>9</v>
      </c>
      <c r="C264" s="284" t="s">
        <v>406</v>
      </c>
      <c r="D264" s="285">
        <v>0</v>
      </c>
      <c r="E264" s="285">
        <v>0</v>
      </c>
      <c r="F264" s="285">
        <v>0</v>
      </c>
      <c r="G264" s="285">
        <v>0</v>
      </c>
    </row>
    <row r="265" spans="1:7" x14ac:dyDescent="0.25">
      <c r="A265" s="284" t="s">
        <v>407</v>
      </c>
      <c r="B265" s="1">
        <f t="shared" si="3"/>
        <v>13</v>
      </c>
      <c r="C265" s="284" t="s">
        <v>406</v>
      </c>
      <c r="D265" s="285">
        <v>0</v>
      </c>
      <c r="E265" s="285">
        <v>0</v>
      </c>
      <c r="F265" s="285">
        <v>0</v>
      </c>
      <c r="G265" s="285">
        <v>0</v>
      </c>
    </row>
    <row r="266" spans="1:7" x14ac:dyDescent="0.25">
      <c r="A266" s="284" t="s">
        <v>408</v>
      </c>
      <c r="B266" s="1">
        <f t="shared" ref="B266:B329" si="4">LEN(A266)</f>
        <v>1</v>
      </c>
      <c r="C266" s="284" t="s">
        <v>409</v>
      </c>
      <c r="D266" s="285">
        <v>44874925852.561401</v>
      </c>
      <c r="E266" s="285">
        <v>102192226685.14</v>
      </c>
      <c r="F266" s="285">
        <v>109755855047.64</v>
      </c>
      <c r="G266" s="285">
        <v>52438554215.061401</v>
      </c>
    </row>
    <row r="267" spans="1:7" x14ac:dyDescent="0.25">
      <c r="A267" s="284" t="s">
        <v>410</v>
      </c>
      <c r="B267" s="1">
        <f t="shared" si="4"/>
        <v>3</v>
      </c>
      <c r="C267" s="284" t="s">
        <v>411</v>
      </c>
      <c r="D267" s="285">
        <v>11343504811.33</v>
      </c>
      <c r="E267" s="285">
        <v>0</v>
      </c>
      <c r="F267" s="285">
        <v>0</v>
      </c>
      <c r="G267" s="285">
        <v>11343504811.33</v>
      </c>
    </row>
    <row r="268" spans="1:7" x14ac:dyDescent="0.25">
      <c r="A268" s="284" t="s">
        <v>412</v>
      </c>
      <c r="B268" s="1">
        <f t="shared" si="4"/>
        <v>6</v>
      </c>
      <c r="C268" s="284" t="s">
        <v>413</v>
      </c>
      <c r="D268" s="285">
        <v>11343504811.33</v>
      </c>
      <c r="E268" s="285">
        <v>0</v>
      </c>
      <c r="F268" s="285">
        <v>0</v>
      </c>
      <c r="G268" s="285">
        <v>11343504811.33</v>
      </c>
    </row>
    <row r="269" spans="1:7" x14ac:dyDescent="0.25">
      <c r="A269" s="284" t="s">
        <v>414</v>
      </c>
      <c r="B269" s="1">
        <f t="shared" si="4"/>
        <v>9</v>
      </c>
      <c r="C269" s="284" t="s">
        <v>415</v>
      </c>
      <c r="D269" s="285">
        <v>11343504811.33</v>
      </c>
      <c r="E269" s="285">
        <v>0</v>
      </c>
      <c r="F269" s="285">
        <v>0</v>
      </c>
      <c r="G269" s="285">
        <v>11343504811.33</v>
      </c>
    </row>
    <row r="270" spans="1:7" x14ac:dyDescent="0.25">
      <c r="A270" s="284" t="s">
        <v>416</v>
      </c>
      <c r="B270" s="1">
        <f t="shared" si="4"/>
        <v>13</v>
      </c>
      <c r="C270" s="284" t="s">
        <v>417</v>
      </c>
      <c r="D270" s="285">
        <v>11343504811.33</v>
      </c>
      <c r="E270" s="285">
        <v>0</v>
      </c>
      <c r="F270" s="285">
        <v>0</v>
      </c>
      <c r="G270" s="285">
        <v>11343504811.33</v>
      </c>
    </row>
    <row r="271" spans="1:7" x14ac:dyDescent="0.25">
      <c r="A271" s="284" t="s">
        <v>418</v>
      </c>
      <c r="B271" s="1">
        <f t="shared" si="4"/>
        <v>3</v>
      </c>
      <c r="C271" s="284" t="s">
        <v>419</v>
      </c>
      <c r="D271" s="285">
        <v>9385199869.6414795</v>
      </c>
      <c r="E271" s="285">
        <v>50106625617.139999</v>
      </c>
      <c r="F271" s="285">
        <v>50385714362.010002</v>
      </c>
      <c r="G271" s="285">
        <v>9664288614.5114803</v>
      </c>
    </row>
    <row r="272" spans="1:7" ht="30" x14ac:dyDescent="0.25">
      <c r="A272" s="284" t="s">
        <v>420</v>
      </c>
      <c r="B272" s="1">
        <f t="shared" si="4"/>
        <v>6</v>
      </c>
      <c r="C272" s="284" t="s">
        <v>421</v>
      </c>
      <c r="D272" s="285">
        <v>5198956476.46</v>
      </c>
      <c r="E272" s="285">
        <v>9478981049.1000004</v>
      </c>
      <c r="F272" s="285">
        <v>9090507332.6399994</v>
      </c>
      <c r="G272" s="285">
        <v>4810482760</v>
      </c>
    </row>
    <row r="273" spans="1:7" x14ac:dyDescent="0.25">
      <c r="A273" s="284" t="s">
        <v>422</v>
      </c>
      <c r="B273" s="1">
        <f t="shared" si="4"/>
        <v>9</v>
      </c>
      <c r="C273" s="284" t="s">
        <v>369</v>
      </c>
      <c r="D273" s="285">
        <v>0</v>
      </c>
      <c r="E273" s="285">
        <v>339524067.63999999</v>
      </c>
      <c r="F273" s="285">
        <v>339524067.63999999</v>
      </c>
      <c r="G273" s="285">
        <v>0</v>
      </c>
    </row>
    <row r="274" spans="1:7" x14ac:dyDescent="0.25">
      <c r="A274" s="284" t="s">
        <v>423</v>
      </c>
      <c r="B274" s="1">
        <f t="shared" si="4"/>
        <v>13</v>
      </c>
      <c r="C274" s="284" t="s">
        <v>369</v>
      </c>
      <c r="D274" s="285">
        <v>0</v>
      </c>
      <c r="E274" s="285">
        <v>339524067.63999999</v>
      </c>
      <c r="F274" s="285">
        <v>339524067.63999999</v>
      </c>
      <c r="G274" s="285">
        <v>0</v>
      </c>
    </row>
    <row r="275" spans="1:7" x14ac:dyDescent="0.25">
      <c r="A275" s="284" t="s">
        <v>424</v>
      </c>
      <c r="B275" s="1">
        <f t="shared" si="4"/>
        <v>9</v>
      </c>
      <c r="C275" s="284" t="s">
        <v>425</v>
      </c>
      <c r="D275" s="285">
        <v>5198956476.46</v>
      </c>
      <c r="E275" s="285">
        <v>9139456981.4599991</v>
      </c>
      <c r="F275" s="285">
        <v>8750983265</v>
      </c>
      <c r="G275" s="285">
        <v>4810482760</v>
      </c>
    </row>
    <row r="276" spans="1:7" x14ac:dyDescent="0.25">
      <c r="A276" s="284" t="s">
        <v>426</v>
      </c>
      <c r="B276" s="1">
        <f t="shared" si="4"/>
        <v>13</v>
      </c>
      <c r="C276" s="284" t="s">
        <v>427</v>
      </c>
      <c r="D276" s="285">
        <v>5198956476.46</v>
      </c>
      <c r="E276" s="285">
        <v>9139456981.4599991</v>
      </c>
      <c r="F276" s="285">
        <v>8750983265</v>
      </c>
      <c r="G276" s="285">
        <v>4810482760</v>
      </c>
    </row>
    <row r="277" spans="1:7" x14ac:dyDescent="0.25">
      <c r="A277" s="284" t="s">
        <v>428</v>
      </c>
      <c r="B277" s="1">
        <f t="shared" si="4"/>
        <v>6</v>
      </c>
      <c r="C277" s="284" t="s">
        <v>429</v>
      </c>
      <c r="D277" s="285">
        <v>1.4829999999999999E-3</v>
      </c>
      <c r="E277" s="285">
        <v>0</v>
      </c>
      <c r="F277" s="285">
        <v>0</v>
      </c>
      <c r="G277" s="285">
        <v>1.4829999999999999E-3</v>
      </c>
    </row>
    <row r="278" spans="1:7" x14ac:dyDescent="0.25">
      <c r="A278" s="284" t="s">
        <v>430</v>
      </c>
      <c r="B278" s="1">
        <f t="shared" si="4"/>
        <v>9</v>
      </c>
      <c r="C278" s="284" t="s">
        <v>57</v>
      </c>
      <c r="D278" s="285">
        <v>1.4829999999999999E-3</v>
      </c>
      <c r="E278" s="285">
        <v>0</v>
      </c>
      <c r="F278" s="285">
        <v>0</v>
      </c>
      <c r="G278" s="285">
        <v>1.4829999999999999E-3</v>
      </c>
    </row>
    <row r="279" spans="1:7" x14ac:dyDescent="0.25">
      <c r="A279" s="284" t="s">
        <v>431</v>
      </c>
      <c r="B279" s="1">
        <f t="shared" si="4"/>
        <v>13</v>
      </c>
      <c r="C279" s="284" t="s">
        <v>57</v>
      </c>
      <c r="D279" s="285">
        <v>1.4829999999999999E-3</v>
      </c>
      <c r="E279" s="285">
        <v>0</v>
      </c>
      <c r="F279" s="285">
        <v>0</v>
      </c>
      <c r="G279" s="285">
        <v>1.4829999999999999E-3</v>
      </c>
    </row>
    <row r="280" spans="1:7" x14ac:dyDescent="0.25">
      <c r="A280" s="284" t="s">
        <v>432</v>
      </c>
      <c r="B280" s="1">
        <f t="shared" si="4"/>
        <v>6</v>
      </c>
      <c r="C280" s="284" t="s">
        <v>433</v>
      </c>
      <c r="D280" s="285">
        <v>86767205</v>
      </c>
      <c r="E280" s="285">
        <v>95289605</v>
      </c>
      <c r="F280" s="285">
        <v>13346588</v>
      </c>
      <c r="G280" s="285">
        <v>4824188</v>
      </c>
    </row>
    <row r="281" spans="1:7" x14ac:dyDescent="0.25">
      <c r="A281" s="284" t="s">
        <v>434</v>
      </c>
      <c r="B281" s="1">
        <f t="shared" si="4"/>
        <v>9</v>
      </c>
      <c r="C281" s="284" t="s">
        <v>435</v>
      </c>
      <c r="D281" s="285">
        <v>0</v>
      </c>
      <c r="E281" s="285">
        <v>0</v>
      </c>
      <c r="F281" s="285">
        <v>0</v>
      </c>
      <c r="G281" s="285">
        <v>0</v>
      </c>
    </row>
    <row r="282" spans="1:7" x14ac:dyDescent="0.25">
      <c r="A282" s="284" t="s">
        <v>436</v>
      </c>
      <c r="B282" s="1">
        <f t="shared" si="4"/>
        <v>13</v>
      </c>
      <c r="C282" s="284" t="s">
        <v>435</v>
      </c>
      <c r="D282" s="285">
        <v>0</v>
      </c>
      <c r="E282" s="285">
        <v>0</v>
      </c>
      <c r="F282" s="285">
        <v>0</v>
      </c>
      <c r="G282" s="285">
        <v>0</v>
      </c>
    </row>
    <row r="283" spans="1:7" x14ac:dyDescent="0.25">
      <c r="A283" s="284" t="s">
        <v>437</v>
      </c>
      <c r="B283" s="1">
        <f t="shared" si="4"/>
        <v>13</v>
      </c>
      <c r="C283" s="284" t="s">
        <v>438</v>
      </c>
      <c r="D283" s="285">
        <v>0</v>
      </c>
      <c r="E283" s="285">
        <v>0</v>
      </c>
      <c r="F283" s="285">
        <v>0</v>
      </c>
      <c r="G283" s="285">
        <v>0</v>
      </c>
    </row>
    <row r="284" spans="1:7" x14ac:dyDescent="0.25">
      <c r="A284" s="284" t="s">
        <v>439</v>
      </c>
      <c r="B284" s="1">
        <f t="shared" si="4"/>
        <v>9</v>
      </c>
      <c r="C284" s="284" t="s">
        <v>440</v>
      </c>
      <c r="D284" s="285">
        <v>86762692</v>
      </c>
      <c r="E284" s="285">
        <v>95289605</v>
      </c>
      <c r="F284" s="285">
        <v>13346588</v>
      </c>
      <c r="G284" s="285">
        <v>4819675</v>
      </c>
    </row>
    <row r="285" spans="1:7" x14ac:dyDescent="0.25">
      <c r="A285" s="284" t="s">
        <v>441</v>
      </c>
      <c r="B285" s="1">
        <f t="shared" si="4"/>
        <v>13</v>
      </c>
      <c r="C285" s="284" t="s">
        <v>440</v>
      </c>
      <c r="D285" s="285">
        <v>86762692</v>
      </c>
      <c r="E285" s="285">
        <v>95289605</v>
      </c>
      <c r="F285" s="285">
        <v>13346588</v>
      </c>
      <c r="G285" s="285">
        <v>4819675</v>
      </c>
    </row>
    <row r="286" spans="1:7" x14ac:dyDescent="0.25">
      <c r="A286" s="284" t="s">
        <v>442</v>
      </c>
      <c r="B286" s="1">
        <f t="shared" si="4"/>
        <v>9</v>
      </c>
      <c r="C286" s="284" t="s">
        <v>443</v>
      </c>
      <c r="D286" s="285">
        <v>4513</v>
      </c>
      <c r="E286" s="285">
        <v>0</v>
      </c>
      <c r="F286" s="285">
        <v>0</v>
      </c>
      <c r="G286" s="285">
        <v>4513</v>
      </c>
    </row>
    <row r="287" spans="1:7" ht="30" x14ac:dyDescent="0.25">
      <c r="A287" s="284" t="s">
        <v>444</v>
      </c>
      <c r="B287" s="1">
        <f t="shared" si="4"/>
        <v>13</v>
      </c>
      <c r="C287" s="284" t="s">
        <v>445</v>
      </c>
      <c r="D287" s="285">
        <v>4513</v>
      </c>
      <c r="E287" s="285">
        <v>0</v>
      </c>
      <c r="F287" s="285">
        <v>0</v>
      </c>
      <c r="G287" s="285">
        <v>4513</v>
      </c>
    </row>
    <row r="288" spans="1:7" x14ac:dyDescent="0.25">
      <c r="A288" s="284" t="s">
        <v>446</v>
      </c>
      <c r="B288" s="1">
        <f t="shared" si="4"/>
        <v>13</v>
      </c>
      <c r="C288" s="284" t="s">
        <v>443</v>
      </c>
      <c r="D288" s="285">
        <v>0</v>
      </c>
      <c r="E288" s="285">
        <v>0</v>
      </c>
      <c r="F288" s="285">
        <v>0</v>
      </c>
      <c r="G288" s="285">
        <v>0</v>
      </c>
    </row>
    <row r="289" spans="1:7" ht="30" x14ac:dyDescent="0.25">
      <c r="A289" s="284" t="s">
        <v>447</v>
      </c>
      <c r="B289" s="1">
        <f t="shared" si="4"/>
        <v>9</v>
      </c>
      <c r="C289" s="284" t="s">
        <v>448</v>
      </c>
      <c r="D289" s="285">
        <v>0</v>
      </c>
      <c r="E289" s="285">
        <v>0</v>
      </c>
      <c r="F289" s="285">
        <v>0</v>
      </c>
      <c r="G289" s="285">
        <v>0</v>
      </c>
    </row>
    <row r="290" spans="1:7" ht="30" x14ac:dyDescent="0.25">
      <c r="A290" s="284" t="s">
        <v>449</v>
      </c>
      <c r="B290" s="1">
        <f t="shared" si="4"/>
        <v>13</v>
      </c>
      <c r="C290" s="284" t="s">
        <v>448</v>
      </c>
      <c r="D290" s="285">
        <v>0</v>
      </c>
      <c r="E290" s="285">
        <v>0</v>
      </c>
      <c r="F290" s="285">
        <v>0</v>
      </c>
      <c r="G290" s="285">
        <v>0</v>
      </c>
    </row>
    <row r="291" spans="1:7" x14ac:dyDescent="0.25">
      <c r="A291" s="284" t="s">
        <v>450</v>
      </c>
      <c r="B291" s="1">
        <f t="shared" si="4"/>
        <v>9</v>
      </c>
      <c r="C291" s="284" t="s">
        <v>451</v>
      </c>
      <c r="D291" s="285">
        <v>0</v>
      </c>
      <c r="E291" s="285">
        <v>0</v>
      </c>
      <c r="F291" s="285">
        <v>0</v>
      </c>
      <c r="G291" s="285">
        <v>0</v>
      </c>
    </row>
    <row r="292" spans="1:7" x14ac:dyDescent="0.25">
      <c r="A292" s="284" t="s">
        <v>452</v>
      </c>
      <c r="B292" s="1">
        <f t="shared" si="4"/>
        <v>13</v>
      </c>
      <c r="C292" s="284" t="s">
        <v>451</v>
      </c>
      <c r="D292" s="285">
        <v>0</v>
      </c>
      <c r="E292" s="285">
        <v>0</v>
      </c>
      <c r="F292" s="285">
        <v>0</v>
      </c>
      <c r="G292" s="285">
        <v>0</v>
      </c>
    </row>
    <row r="293" spans="1:7" x14ac:dyDescent="0.25">
      <c r="A293" s="284" t="s">
        <v>453</v>
      </c>
      <c r="B293" s="1">
        <f t="shared" si="4"/>
        <v>13</v>
      </c>
      <c r="C293" s="284" t="s">
        <v>454</v>
      </c>
      <c r="D293" s="285">
        <v>0</v>
      </c>
      <c r="E293" s="285">
        <v>0</v>
      </c>
      <c r="F293" s="285">
        <v>0</v>
      </c>
      <c r="G293" s="285">
        <v>0</v>
      </c>
    </row>
    <row r="294" spans="1:7" x14ac:dyDescent="0.25">
      <c r="A294" s="284" t="s">
        <v>455</v>
      </c>
      <c r="B294" s="1">
        <f t="shared" si="4"/>
        <v>6</v>
      </c>
      <c r="C294" s="284" t="s">
        <v>456</v>
      </c>
      <c r="D294" s="285">
        <v>22765037</v>
      </c>
      <c r="E294" s="285">
        <v>9219841190</v>
      </c>
      <c r="F294" s="285">
        <v>9225627328</v>
      </c>
      <c r="G294" s="285">
        <v>28551175</v>
      </c>
    </row>
    <row r="295" spans="1:7" x14ac:dyDescent="0.25">
      <c r="A295" s="284" t="s">
        <v>457</v>
      </c>
      <c r="B295" s="1">
        <f t="shared" si="4"/>
        <v>9</v>
      </c>
      <c r="C295" s="284" t="s">
        <v>458</v>
      </c>
      <c r="D295" s="285">
        <v>11459861</v>
      </c>
      <c r="E295" s="285">
        <v>2965904607</v>
      </c>
      <c r="F295" s="285">
        <v>2965132567</v>
      </c>
      <c r="G295" s="285">
        <v>10687821</v>
      </c>
    </row>
    <row r="296" spans="1:7" x14ac:dyDescent="0.25">
      <c r="A296" s="284" t="s">
        <v>459</v>
      </c>
      <c r="B296" s="1">
        <f t="shared" si="4"/>
        <v>13</v>
      </c>
      <c r="C296" s="284" t="s">
        <v>458</v>
      </c>
      <c r="D296" s="285">
        <v>11459861</v>
      </c>
      <c r="E296" s="285">
        <v>2965904607</v>
      </c>
      <c r="F296" s="285">
        <v>2965132567</v>
      </c>
      <c r="G296" s="285">
        <v>10687821</v>
      </c>
    </row>
    <row r="297" spans="1:7" x14ac:dyDescent="0.25">
      <c r="A297" s="284" t="s">
        <v>460</v>
      </c>
      <c r="B297" s="1">
        <f t="shared" si="4"/>
        <v>9</v>
      </c>
      <c r="C297" s="284" t="s">
        <v>461</v>
      </c>
      <c r="D297" s="285">
        <v>3951659</v>
      </c>
      <c r="E297" s="285">
        <v>1966701871</v>
      </c>
      <c r="F297" s="285">
        <v>1967676105</v>
      </c>
      <c r="G297" s="285">
        <v>4925893</v>
      </c>
    </row>
    <row r="298" spans="1:7" x14ac:dyDescent="0.25">
      <c r="A298" s="284" t="s">
        <v>462</v>
      </c>
      <c r="B298" s="1">
        <f t="shared" si="4"/>
        <v>13</v>
      </c>
      <c r="C298" s="284" t="s">
        <v>461</v>
      </c>
      <c r="D298" s="285">
        <v>3951659</v>
      </c>
      <c r="E298" s="285">
        <v>1966701871</v>
      </c>
      <c r="F298" s="285">
        <v>1967676105</v>
      </c>
      <c r="G298" s="285">
        <v>4925893</v>
      </c>
    </row>
    <row r="299" spans="1:7" x14ac:dyDescent="0.25">
      <c r="A299" s="284" t="s">
        <v>463</v>
      </c>
      <c r="B299" s="1">
        <f t="shared" si="4"/>
        <v>9</v>
      </c>
      <c r="C299" s="284" t="s">
        <v>464</v>
      </c>
      <c r="D299" s="285">
        <v>0</v>
      </c>
      <c r="E299" s="285">
        <v>21568257</v>
      </c>
      <c r="F299" s="285">
        <v>21568257</v>
      </c>
      <c r="G299" s="285">
        <v>0</v>
      </c>
    </row>
    <row r="300" spans="1:7" x14ac:dyDescent="0.25">
      <c r="A300" s="284" t="s">
        <v>465</v>
      </c>
      <c r="B300" s="1">
        <f t="shared" si="4"/>
        <v>13</v>
      </c>
      <c r="C300" s="284" t="s">
        <v>464</v>
      </c>
      <c r="D300" s="285">
        <v>0</v>
      </c>
      <c r="E300" s="285">
        <v>21568257</v>
      </c>
      <c r="F300" s="285">
        <v>21568257</v>
      </c>
      <c r="G300" s="285">
        <v>0</v>
      </c>
    </row>
    <row r="301" spans="1:7" x14ac:dyDescent="0.25">
      <c r="A301" s="284" t="s">
        <v>466</v>
      </c>
      <c r="B301" s="1">
        <f t="shared" si="4"/>
        <v>9</v>
      </c>
      <c r="C301" s="284" t="s">
        <v>467</v>
      </c>
      <c r="D301" s="285">
        <v>0</v>
      </c>
      <c r="E301" s="285">
        <v>2870225118</v>
      </c>
      <c r="F301" s="285">
        <v>2870225118</v>
      </c>
      <c r="G301" s="285">
        <v>0</v>
      </c>
    </row>
    <row r="302" spans="1:7" x14ac:dyDescent="0.25">
      <c r="A302" s="284" t="s">
        <v>468</v>
      </c>
      <c r="B302" s="1">
        <f t="shared" si="4"/>
        <v>13</v>
      </c>
      <c r="C302" s="284" t="s">
        <v>467</v>
      </c>
      <c r="D302" s="285">
        <v>0</v>
      </c>
      <c r="E302" s="285">
        <v>2870225118</v>
      </c>
      <c r="F302" s="285">
        <v>2870225118</v>
      </c>
      <c r="G302" s="285">
        <v>0</v>
      </c>
    </row>
    <row r="303" spans="1:7" x14ac:dyDescent="0.25">
      <c r="A303" s="284" t="s">
        <v>469</v>
      </c>
      <c r="B303" s="1">
        <f t="shared" si="4"/>
        <v>9</v>
      </c>
      <c r="C303" s="284" t="s">
        <v>470</v>
      </c>
      <c r="D303" s="285">
        <v>0</v>
      </c>
      <c r="E303" s="285">
        <v>70769500</v>
      </c>
      <c r="F303" s="285">
        <v>70769500</v>
      </c>
      <c r="G303" s="285">
        <v>0</v>
      </c>
    </row>
    <row r="304" spans="1:7" x14ac:dyDescent="0.25">
      <c r="A304" s="284" t="s">
        <v>471</v>
      </c>
      <c r="B304" s="1">
        <f t="shared" si="4"/>
        <v>13</v>
      </c>
      <c r="C304" s="284" t="s">
        <v>470</v>
      </c>
      <c r="D304" s="285">
        <v>0</v>
      </c>
      <c r="E304" s="285">
        <v>70769500</v>
      </c>
      <c r="F304" s="285">
        <v>70769500</v>
      </c>
      <c r="G304" s="285">
        <v>0</v>
      </c>
    </row>
    <row r="305" spans="1:7" x14ac:dyDescent="0.25">
      <c r="A305" s="284" t="s">
        <v>472</v>
      </c>
      <c r="B305" s="1">
        <f t="shared" si="4"/>
        <v>9</v>
      </c>
      <c r="C305" s="284" t="s">
        <v>473</v>
      </c>
      <c r="D305" s="285">
        <v>0</v>
      </c>
      <c r="E305" s="285">
        <v>0</v>
      </c>
      <c r="F305" s="285">
        <v>0</v>
      </c>
      <c r="G305" s="285">
        <v>0</v>
      </c>
    </row>
    <row r="306" spans="1:7" x14ac:dyDescent="0.25">
      <c r="A306" s="284" t="s">
        <v>474</v>
      </c>
      <c r="B306" s="1">
        <f t="shared" si="4"/>
        <v>13</v>
      </c>
      <c r="C306" s="284" t="s">
        <v>473</v>
      </c>
      <c r="D306" s="285">
        <v>0</v>
      </c>
      <c r="E306" s="285">
        <v>0</v>
      </c>
      <c r="F306" s="285">
        <v>0</v>
      </c>
      <c r="G306" s="285">
        <v>0</v>
      </c>
    </row>
    <row r="307" spans="1:7" x14ac:dyDescent="0.25">
      <c r="A307" s="284" t="s">
        <v>475</v>
      </c>
      <c r="B307" s="1">
        <f t="shared" si="4"/>
        <v>9</v>
      </c>
      <c r="C307" s="284" t="s">
        <v>476</v>
      </c>
      <c r="D307" s="285">
        <v>1250000</v>
      </c>
      <c r="E307" s="285">
        <v>179153599</v>
      </c>
      <c r="F307" s="285">
        <v>180295599</v>
      </c>
      <c r="G307" s="285">
        <v>2392000</v>
      </c>
    </row>
    <row r="308" spans="1:7" x14ac:dyDescent="0.25">
      <c r="A308" s="284" t="s">
        <v>477</v>
      </c>
      <c r="B308" s="1">
        <f t="shared" si="4"/>
        <v>13</v>
      </c>
      <c r="C308" s="284" t="s">
        <v>476</v>
      </c>
      <c r="D308" s="285">
        <v>1250000</v>
      </c>
      <c r="E308" s="285">
        <v>179153599</v>
      </c>
      <c r="F308" s="285">
        <v>180295599</v>
      </c>
      <c r="G308" s="285">
        <v>2392000</v>
      </c>
    </row>
    <row r="309" spans="1:7" ht="30" x14ac:dyDescent="0.25">
      <c r="A309" s="284" t="s">
        <v>478</v>
      </c>
      <c r="B309" s="1">
        <f t="shared" si="4"/>
        <v>9</v>
      </c>
      <c r="C309" s="284" t="s">
        <v>479</v>
      </c>
      <c r="D309" s="285">
        <v>0</v>
      </c>
      <c r="E309" s="285">
        <v>1132427637</v>
      </c>
      <c r="F309" s="285">
        <v>1132427637</v>
      </c>
      <c r="G309" s="285">
        <v>0</v>
      </c>
    </row>
    <row r="310" spans="1:7" ht="30" x14ac:dyDescent="0.25">
      <c r="A310" s="284" t="s">
        <v>480</v>
      </c>
      <c r="B310" s="1">
        <f t="shared" si="4"/>
        <v>13</v>
      </c>
      <c r="C310" s="284" t="s">
        <v>479</v>
      </c>
      <c r="D310" s="285">
        <v>0</v>
      </c>
      <c r="E310" s="285">
        <v>1132427637</v>
      </c>
      <c r="F310" s="285">
        <v>1132427637</v>
      </c>
      <c r="G310" s="285">
        <v>0</v>
      </c>
    </row>
    <row r="311" spans="1:7" x14ac:dyDescent="0.25">
      <c r="A311" s="284" t="s">
        <v>481</v>
      </c>
      <c r="B311" s="1">
        <f t="shared" si="4"/>
        <v>9</v>
      </c>
      <c r="C311" s="284" t="s">
        <v>482</v>
      </c>
      <c r="D311" s="285">
        <v>6103517</v>
      </c>
      <c r="E311" s="285">
        <v>13090601</v>
      </c>
      <c r="F311" s="285">
        <v>17532545</v>
      </c>
      <c r="G311" s="285">
        <v>10545461</v>
      </c>
    </row>
    <row r="312" spans="1:7" x14ac:dyDescent="0.25">
      <c r="A312" s="284" t="s">
        <v>483</v>
      </c>
      <c r="B312" s="1">
        <f t="shared" si="4"/>
        <v>13</v>
      </c>
      <c r="C312" s="284" t="s">
        <v>482</v>
      </c>
      <c r="D312" s="285">
        <v>6103517</v>
      </c>
      <c r="E312" s="285">
        <v>13090601</v>
      </c>
      <c r="F312" s="285">
        <v>17532545</v>
      </c>
      <c r="G312" s="285">
        <v>10545461</v>
      </c>
    </row>
    <row r="313" spans="1:7" ht="30" x14ac:dyDescent="0.25">
      <c r="A313" s="284" t="s">
        <v>484</v>
      </c>
      <c r="B313" s="1">
        <f t="shared" si="4"/>
        <v>6</v>
      </c>
      <c r="C313" s="284" t="s">
        <v>485</v>
      </c>
      <c r="D313" s="285">
        <v>1335325355</v>
      </c>
      <c r="E313" s="285">
        <v>9036984134.9599991</v>
      </c>
      <c r="F313" s="285">
        <v>9823376944.9599991</v>
      </c>
      <c r="G313" s="285">
        <v>2121718165</v>
      </c>
    </row>
    <row r="314" spans="1:7" x14ac:dyDescent="0.25">
      <c r="A314" s="284" t="s">
        <v>486</v>
      </c>
      <c r="B314" s="1">
        <f t="shared" si="4"/>
        <v>9</v>
      </c>
      <c r="C314" s="284" t="s">
        <v>487</v>
      </c>
      <c r="D314" s="285">
        <v>40233639</v>
      </c>
      <c r="E314" s="285">
        <v>223424236</v>
      </c>
      <c r="F314" s="285">
        <v>220387461</v>
      </c>
      <c r="G314" s="285">
        <v>37196864</v>
      </c>
    </row>
    <row r="315" spans="1:7" x14ac:dyDescent="0.25">
      <c r="A315" s="284" t="s">
        <v>488</v>
      </c>
      <c r="B315" s="1">
        <f t="shared" si="4"/>
        <v>13</v>
      </c>
      <c r="C315" s="284" t="s">
        <v>489</v>
      </c>
      <c r="D315" s="285">
        <v>40233639</v>
      </c>
      <c r="E315" s="285">
        <v>115058236</v>
      </c>
      <c r="F315" s="285">
        <v>112021461</v>
      </c>
      <c r="G315" s="285">
        <v>37196864</v>
      </c>
    </row>
    <row r="316" spans="1:7" x14ac:dyDescent="0.25">
      <c r="A316" s="284" t="s">
        <v>490</v>
      </c>
      <c r="B316" s="1">
        <f t="shared" si="4"/>
        <v>13</v>
      </c>
      <c r="C316" s="284" t="s">
        <v>491</v>
      </c>
      <c r="D316" s="285">
        <v>0</v>
      </c>
      <c r="E316" s="285">
        <v>108366000</v>
      </c>
      <c r="F316" s="285">
        <v>108366000</v>
      </c>
      <c r="G316" s="285">
        <v>0</v>
      </c>
    </row>
    <row r="317" spans="1:7" x14ac:dyDescent="0.25">
      <c r="A317" s="284" t="s">
        <v>492</v>
      </c>
      <c r="B317" s="1">
        <f t="shared" si="4"/>
        <v>9</v>
      </c>
      <c r="C317" s="284" t="s">
        <v>493</v>
      </c>
      <c r="D317" s="285">
        <v>0</v>
      </c>
      <c r="E317" s="285">
        <v>0</v>
      </c>
      <c r="F317" s="285">
        <v>0</v>
      </c>
      <c r="G317" s="285">
        <v>0</v>
      </c>
    </row>
    <row r="318" spans="1:7" x14ac:dyDescent="0.25">
      <c r="A318" s="284" t="s">
        <v>494</v>
      </c>
      <c r="B318" s="1">
        <f t="shared" si="4"/>
        <v>13</v>
      </c>
      <c r="C318" s="284" t="s">
        <v>489</v>
      </c>
      <c r="D318" s="285">
        <v>0</v>
      </c>
      <c r="E318" s="285">
        <v>0</v>
      </c>
      <c r="F318" s="285">
        <v>0</v>
      </c>
      <c r="G318" s="285">
        <v>0</v>
      </c>
    </row>
    <row r="319" spans="1:7" x14ac:dyDescent="0.25">
      <c r="A319" s="284" t="s">
        <v>495</v>
      </c>
      <c r="B319" s="1">
        <f t="shared" si="4"/>
        <v>13</v>
      </c>
      <c r="C319" s="284" t="s">
        <v>491</v>
      </c>
      <c r="D319" s="285">
        <v>0</v>
      </c>
      <c r="E319" s="285">
        <v>0</v>
      </c>
      <c r="F319" s="285">
        <v>0</v>
      </c>
      <c r="G319" s="285">
        <v>0</v>
      </c>
    </row>
    <row r="320" spans="1:7" x14ac:dyDescent="0.25">
      <c r="A320" s="284" t="s">
        <v>496</v>
      </c>
      <c r="B320" s="1">
        <f t="shared" si="4"/>
        <v>9</v>
      </c>
      <c r="C320" s="284" t="s">
        <v>497</v>
      </c>
      <c r="D320" s="285">
        <v>59096794</v>
      </c>
      <c r="E320" s="285">
        <v>284506883</v>
      </c>
      <c r="F320" s="285">
        <v>267783826</v>
      </c>
      <c r="G320" s="285">
        <v>42373737</v>
      </c>
    </row>
    <row r="321" spans="1:7" x14ac:dyDescent="0.25">
      <c r="A321" s="284" t="s">
        <v>498</v>
      </c>
      <c r="B321" s="1">
        <f t="shared" si="4"/>
        <v>13</v>
      </c>
      <c r="C321" s="284" t="s">
        <v>489</v>
      </c>
      <c r="D321" s="285">
        <v>59096794</v>
      </c>
      <c r="E321" s="285">
        <v>143264883</v>
      </c>
      <c r="F321" s="285">
        <v>126541826</v>
      </c>
      <c r="G321" s="285">
        <v>42373737</v>
      </c>
    </row>
    <row r="322" spans="1:7" x14ac:dyDescent="0.25">
      <c r="A322" s="284" t="s">
        <v>499</v>
      </c>
      <c r="B322" s="1">
        <f t="shared" si="4"/>
        <v>13</v>
      </c>
      <c r="C322" s="284" t="s">
        <v>491</v>
      </c>
      <c r="D322" s="285">
        <v>0</v>
      </c>
      <c r="E322" s="285">
        <v>141242000</v>
      </c>
      <c r="F322" s="285">
        <v>141242000</v>
      </c>
      <c r="G322" s="285">
        <v>0</v>
      </c>
    </row>
    <row r="323" spans="1:7" x14ac:dyDescent="0.25">
      <c r="A323" s="284" t="s">
        <v>500</v>
      </c>
      <c r="B323" s="1">
        <f t="shared" si="4"/>
        <v>9</v>
      </c>
      <c r="C323" s="284" t="s">
        <v>501</v>
      </c>
      <c r="D323" s="285">
        <v>4261766</v>
      </c>
      <c r="E323" s="285">
        <v>33865749</v>
      </c>
      <c r="F323" s="285">
        <v>35524109</v>
      </c>
      <c r="G323" s="285">
        <v>5920126</v>
      </c>
    </row>
    <row r="324" spans="1:7" x14ac:dyDescent="0.25">
      <c r="A324" s="284" t="s">
        <v>502</v>
      </c>
      <c r="B324" s="1">
        <f t="shared" si="4"/>
        <v>13</v>
      </c>
      <c r="C324" s="284" t="s">
        <v>489</v>
      </c>
      <c r="D324" s="285">
        <v>4261766</v>
      </c>
      <c r="E324" s="285">
        <v>17144749</v>
      </c>
      <c r="F324" s="285">
        <v>18803109</v>
      </c>
      <c r="G324" s="285">
        <v>5920126</v>
      </c>
    </row>
    <row r="325" spans="1:7" x14ac:dyDescent="0.25">
      <c r="A325" s="284" t="s">
        <v>503</v>
      </c>
      <c r="B325" s="1">
        <f t="shared" si="4"/>
        <v>13</v>
      </c>
      <c r="C325" s="284" t="s">
        <v>491</v>
      </c>
      <c r="D325" s="285">
        <v>0</v>
      </c>
      <c r="E325" s="285">
        <v>16721000</v>
      </c>
      <c r="F325" s="285">
        <v>16721000</v>
      </c>
      <c r="G325" s="285">
        <v>0</v>
      </c>
    </row>
    <row r="326" spans="1:7" x14ac:dyDescent="0.25">
      <c r="A326" s="284" t="s">
        <v>504</v>
      </c>
      <c r="B326" s="1">
        <f t="shared" si="4"/>
        <v>9</v>
      </c>
      <c r="C326" s="284" t="s">
        <v>505</v>
      </c>
      <c r="D326" s="285">
        <v>0</v>
      </c>
      <c r="E326" s="285">
        <v>0</v>
      </c>
      <c r="F326" s="285">
        <v>0</v>
      </c>
      <c r="G326" s="285">
        <v>0</v>
      </c>
    </row>
    <row r="327" spans="1:7" x14ac:dyDescent="0.25">
      <c r="A327" s="284" t="s">
        <v>506</v>
      </c>
      <c r="B327" s="1">
        <f t="shared" si="4"/>
        <v>13</v>
      </c>
      <c r="C327" s="284" t="s">
        <v>489</v>
      </c>
      <c r="D327" s="285">
        <v>0</v>
      </c>
      <c r="E327" s="285">
        <v>0</v>
      </c>
      <c r="F327" s="285">
        <v>0</v>
      </c>
      <c r="G327" s="285">
        <v>0</v>
      </c>
    </row>
    <row r="328" spans="1:7" x14ac:dyDescent="0.25">
      <c r="A328" s="284" t="s">
        <v>507</v>
      </c>
      <c r="B328" s="1">
        <f t="shared" si="4"/>
        <v>13</v>
      </c>
      <c r="C328" s="284" t="s">
        <v>491</v>
      </c>
      <c r="D328" s="285">
        <v>0</v>
      </c>
      <c r="E328" s="285">
        <v>0</v>
      </c>
      <c r="F328" s="285">
        <v>0</v>
      </c>
      <c r="G328" s="285">
        <v>0</v>
      </c>
    </row>
    <row r="329" spans="1:7" x14ac:dyDescent="0.25">
      <c r="A329" s="284" t="s">
        <v>508</v>
      </c>
      <c r="B329" s="1">
        <f t="shared" si="4"/>
        <v>9</v>
      </c>
      <c r="C329" s="284" t="s">
        <v>509</v>
      </c>
      <c r="D329" s="285">
        <v>7691408</v>
      </c>
      <c r="E329" s="285">
        <v>24793977</v>
      </c>
      <c r="F329" s="285">
        <v>21614512</v>
      </c>
      <c r="G329" s="285">
        <v>4511943</v>
      </c>
    </row>
    <row r="330" spans="1:7" x14ac:dyDescent="0.25">
      <c r="A330" s="284" t="s">
        <v>510</v>
      </c>
      <c r="B330" s="1">
        <f t="shared" ref="B330:B393" si="5">LEN(A330)</f>
        <v>13</v>
      </c>
      <c r="C330" s="284" t="s">
        <v>489</v>
      </c>
      <c r="D330" s="285">
        <v>7691408</v>
      </c>
      <c r="E330" s="285">
        <v>14334977</v>
      </c>
      <c r="F330" s="285">
        <v>11155512</v>
      </c>
      <c r="G330" s="285">
        <v>4511943</v>
      </c>
    </row>
    <row r="331" spans="1:7" x14ac:dyDescent="0.25">
      <c r="A331" s="284" t="s">
        <v>511</v>
      </c>
      <c r="B331" s="1">
        <f t="shared" si="5"/>
        <v>13</v>
      </c>
      <c r="C331" s="284" t="s">
        <v>491</v>
      </c>
      <c r="D331" s="285">
        <v>0</v>
      </c>
      <c r="E331" s="285">
        <v>10459000</v>
      </c>
      <c r="F331" s="285">
        <v>10459000</v>
      </c>
      <c r="G331" s="285">
        <v>0</v>
      </c>
    </row>
    <row r="332" spans="1:7" x14ac:dyDescent="0.25">
      <c r="A332" s="284" t="s">
        <v>512</v>
      </c>
      <c r="B332" s="1">
        <f t="shared" si="5"/>
        <v>9</v>
      </c>
      <c r="C332" s="284" t="s">
        <v>513</v>
      </c>
      <c r="D332" s="285">
        <v>0</v>
      </c>
      <c r="E332" s="285">
        <v>0</v>
      </c>
      <c r="F332" s="285">
        <v>0</v>
      </c>
      <c r="G332" s="285">
        <v>0</v>
      </c>
    </row>
    <row r="333" spans="1:7" x14ac:dyDescent="0.25">
      <c r="A333" s="284" t="s">
        <v>514</v>
      </c>
      <c r="B333" s="1">
        <f t="shared" si="5"/>
        <v>13</v>
      </c>
      <c r="C333" s="284" t="s">
        <v>489</v>
      </c>
      <c r="D333" s="285">
        <v>0</v>
      </c>
      <c r="E333" s="285">
        <v>0</v>
      </c>
      <c r="F333" s="285">
        <v>0</v>
      </c>
      <c r="G333" s="285">
        <v>0</v>
      </c>
    </row>
    <row r="334" spans="1:7" x14ac:dyDescent="0.25">
      <c r="A334" s="284" t="s">
        <v>515</v>
      </c>
      <c r="B334" s="1">
        <f t="shared" si="5"/>
        <v>13</v>
      </c>
      <c r="C334" s="284" t="s">
        <v>491</v>
      </c>
      <c r="D334" s="285">
        <v>0</v>
      </c>
      <c r="E334" s="285">
        <v>0</v>
      </c>
      <c r="F334" s="285">
        <v>0</v>
      </c>
      <c r="G334" s="285">
        <v>0</v>
      </c>
    </row>
    <row r="335" spans="1:7" ht="30" x14ac:dyDescent="0.25">
      <c r="A335" s="284" t="s">
        <v>516</v>
      </c>
      <c r="B335" s="1">
        <f t="shared" si="5"/>
        <v>9</v>
      </c>
      <c r="C335" s="284" t="s">
        <v>517</v>
      </c>
      <c r="D335" s="285">
        <v>0</v>
      </c>
      <c r="E335" s="285">
        <v>0</v>
      </c>
      <c r="F335" s="285">
        <v>0</v>
      </c>
      <c r="G335" s="285">
        <v>0</v>
      </c>
    </row>
    <row r="336" spans="1:7" x14ac:dyDescent="0.25">
      <c r="A336" s="284" t="s">
        <v>518</v>
      </c>
      <c r="B336" s="1">
        <f t="shared" si="5"/>
        <v>13</v>
      </c>
      <c r="C336" s="284" t="s">
        <v>491</v>
      </c>
      <c r="D336" s="285">
        <v>0</v>
      </c>
      <c r="E336" s="285">
        <v>0</v>
      </c>
      <c r="F336" s="285">
        <v>0</v>
      </c>
      <c r="G336" s="285">
        <v>0</v>
      </c>
    </row>
    <row r="337" spans="1:7" x14ac:dyDescent="0.25">
      <c r="A337" s="284" t="s">
        <v>519</v>
      </c>
      <c r="B337" s="1">
        <f t="shared" si="5"/>
        <v>9</v>
      </c>
      <c r="C337" s="284" t="s">
        <v>520</v>
      </c>
      <c r="D337" s="285">
        <v>0</v>
      </c>
      <c r="E337" s="285">
        <v>0</v>
      </c>
      <c r="F337" s="285">
        <v>0</v>
      </c>
      <c r="G337" s="285">
        <v>0</v>
      </c>
    </row>
    <row r="338" spans="1:7" x14ac:dyDescent="0.25">
      <c r="A338" s="284" t="s">
        <v>521</v>
      </c>
      <c r="B338" s="1">
        <f t="shared" si="5"/>
        <v>13</v>
      </c>
      <c r="C338" s="284" t="s">
        <v>489</v>
      </c>
      <c r="D338" s="285">
        <v>0</v>
      </c>
      <c r="E338" s="285">
        <v>0</v>
      </c>
      <c r="F338" s="285">
        <v>0</v>
      </c>
      <c r="G338" s="285">
        <v>0</v>
      </c>
    </row>
    <row r="339" spans="1:7" x14ac:dyDescent="0.25">
      <c r="A339" s="284" t="s">
        <v>522</v>
      </c>
      <c r="B339" s="1">
        <f t="shared" si="5"/>
        <v>9</v>
      </c>
      <c r="C339" s="284" t="s">
        <v>523</v>
      </c>
      <c r="D339" s="285">
        <v>1091341005</v>
      </c>
      <c r="E339" s="285">
        <v>7891539569</v>
      </c>
      <c r="F339" s="285">
        <v>8678264200</v>
      </c>
      <c r="G339" s="285">
        <v>1878065636</v>
      </c>
    </row>
    <row r="340" spans="1:7" x14ac:dyDescent="0.25">
      <c r="A340" s="284" t="s">
        <v>524</v>
      </c>
      <c r="B340" s="1">
        <f t="shared" si="5"/>
        <v>13</v>
      </c>
      <c r="C340" s="284" t="s">
        <v>489</v>
      </c>
      <c r="D340" s="285">
        <v>1091341005</v>
      </c>
      <c r="E340" s="285">
        <v>4513846569</v>
      </c>
      <c r="F340" s="285">
        <v>5300571200</v>
      </c>
      <c r="G340" s="285">
        <v>1878065636</v>
      </c>
    </row>
    <row r="341" spans="1:7" x14ac:dyDescent="0.25">
      <c r="A341" s="284" t="s">
        <v>525</v>
      </c>
      <c r="B341" s="1">
        <f t="shared" si="5"/>
        <v>13</v>
      </c>
      <c r="C341" s="284" t="s">
        <v>491</v>
      </c>
      <c r="D341" s="285">
        <v>0</v>
      </c>
      <c r="E341" s="285">
        <v>3377693000</v>
      </c>
      <c r="F341" s="285">
        <v>3377693000</v>
      </c>
      <c r="G341" s="285">
        <v>0</v>
      </c>
    </row>
    <row r="342" spans="1:7" x14ac:dyDescent="0.25">
      <c r="A342" s="284" t="s">
        <v>526</v>
      </c>
      <c r="B342" s="1">
        <f t="shared" si="5"/>
        <v>9</v>
      </c>
      <c r="C342" s="284" t="s">
        <v>527</v>
      </c>
      <c r="D342" s="285">
        <v>72635966</v>
      </c>
      <c r="E342" s="285">
        <v>360388720</v>
      </c>
      <c r="F342" s="285">
        <v>346866763</v>
      </c>
      <c r="G342" s="285">
        <v>59114009</v>
      </c>
    </row>
    <row r="343" spans="1:7" x14ac:dyDescent="0.25">
      <c r="A343" s="284" t="s">
        <v>528</v>
      </c>
      <c r="B343" s="1">
        <f t="shared" si="5"/>
        <v>13</v>
      </c>
      <c r="C343" s="284" t="s">
        <v>529</v>
      </c>
      <c r="D343" s="285">
        <v>72635966</v>
      </c>
      <c r="E343" s="285">
        <v>186021720</v>
      </c>
      <c r="F343" s="285">
        <v>172499763</v>
      </c>
      <c r="G343" s="285">
        <v>59114009</v>
      </c>
    </row>
    <row r="344" spans="1:7" ht="30" x14ac:dyDescent="0.25">
      <c r="A344" s="284" t="s">
        <v>530</v>
      </c>
      <c r="B344" s="1">
        <f t="shared" si="5"/>
        <v>13</v>
      </c>
      <c r="C344" s="284" t="s">
        <v>531</v>
      </c>
      <c r="D344" s="285">
        <v>0</v>
      </c>
      <c r="E344" s="285">
        <v>174367000</v>
      </c>
      <c r="F344" s="285">
        <v>174367000</v>
      </c>
      <c r="G344" s="285">
        <v>0</v>
      </c>
    </row>
    <row r="345" spans="1:7" ht="30" x14ac:dyDescent="0.25">
      <c r="A345" s="284" t="s">
        <v>532</v>
      </c>
      <c r="B345" s="1">
        <f t="shared" si="5"/>
        <v>13</v>
      </c>
      <c r="C345" s="284" t="s">
        <v>533</v>
      </c>
      <c r="D345" s="285">
        <v>0</v>
      </c>
      <c r="E345" s="285">
        <v>0</v>
      </c>
      <c r="F345" s="285">
        <v>0</v>
      </c>
      <c r="G345" s="285">
        <v>0</v>
      </c>
    </row>
    <row r="346" spans="1:7" ht="30" x14ac:dyDescent="0.25">
      <c r="A346" s="284" t="s">
        <v>534</v>
      </c>
      <c r="B346" s="1">
        <f t="shared" si="5"/>
        <v>13</v>
      </c>
      <c r="C346" s="284" t="s">
        <v>535</v>
      </c>
      <c r="D346" s="285">
        <v>0</v>
      </c>
      <c r="E346" s="285">
        <v>0</v>
      </c>
      <c r="F346" s="285">
        <v>0</v>
      </c>
      <c r="G346" s="285">
        <v>0</v>
      </c>
    </row>
    <row r="347" spans="1:7" x14ac:dyDescent="0.25">
      <c r="A347" s="284" t="s">
        <v>536</v>
      </c>
      <c r="B347" s="1">
        <f t="shared" si="5"/>
        <v>9</v>
      </c>
      <c r="C347" s="284" t="s">
        <v>537</v>
      </c>
      <c r="D347" s="285">
        <v>0</v>
      </c>
      <c r="E347" s="285">
        <v>0</v>
      </c>
      <c r="F347" s="285">
        <v>0</v>
      </c>
      <c r="G347" s="285">
        <v>0</v>
      </c>
    </row>
    <row r="348" spans="1:7" x14ac:dyDescent="0.25">
      <c r="A348" s="284" t="s">
        <v>538</v>
      </c>
      <c r="B348" s="1">
        <f t="shared" si="5"/>
        <v>13</v>
      </c>
      <c r="C348" s="284" t="s">
        <v>489</v>
      </c>
      <c r="D348" s="285">
        <v>0</v>
      </c>
      <c r="E348" s="285">
        <v>0</v>
      </c>
      <c r="F348" s="285">
        <v>0</v>
      </c>
      <c r="G348" s="285">
        <v>0</v>
      </c>
    </row>
    <row r="349" spans="1:7" x14ac:dyDescent="0.25">
      <c r="A349" s="284" t="s">
        <v>539</v>
      </c>
      <c r="B349" s="1">
        <f t="shared" si="5"/>
        <v>13</v>
      </c>
      <c r="C349" s="284" t="s">
        <v>491</v>
      </c>
      <c r="D349" s="285">
        <v>0</v>
      </c>
      <c r="E349" s="285">
        <v>0</v>
      </c>
      <c r="F349" s="285">
        <v>0</v>
      </c>
      <c r="G349" s="285">
        <v>0</v>
      </c>
    </row>
    <row r="350" spans="1:7" ht="30" x14ac:dyDescent="0.25">
      <c r="A350" s="284" t="s">
        <v>540</v>
      </c>
      <c r="B350" s="1">
        <f t="shared" si="5"/>
        <v>9</v>
      </c>
      <c r="C350" s="284" t="s">
        <v>541</v>
      </c>
      <c r="D350" s="285">
        <v>60064777</v>
      </c>
      <c r="E350" s="285">
        <v>218465000.96000001</v>
      </c>
      <c r="F350" s="285">
        <v>252936073.96000001</v>
      </c>
      <c r="G350" s="285">
        <v>94535850</v>
      </c>
    </row>
    <row r="351" spans="1:7" x14ac:dyDescent="0.25">
      <c r="A351" s="284" t="s">
        <v>542</v>
      </c>
      <c r="B351" s="1">
        <f t="shared" si="5"/>
        <v>13</v>
      </c>
      <c r="C351" s="284" t="s">
        <v>489</v>
      </c>
      <c r="D351" s="285">
        <v>60064777</v>
      </c>
      <c r="E351" s="285">
        <v>113787000.95999999</v>
      </c>
      <c r="F351" s="285">
        <v>148258073.96000001</v>
      </c>
      <c r="G351" s="285">
        <v>94535850</v>
      </c>
    </row>
    <row r="352" spans="1:7" x14ac:dyDescent="0.25">
      <c r="A352" s="284" t="s">
        <v>543</v>
      </c>
      <c r="B352" s="1">
        <f t="shared" si="5"/>
        <v>13</v>
      </c>
      <c r="C352" s="284" t="s">
        <v>491</v>
      </c>
      <c r="D352" s="285">
        <v>0</v>
      </c>
      <c r="E352" s="285">
        <v>104678000</v>
      </c>
      <c r="F352" s="285">
        <v>104678000</v>
      </c>
      <c r="G352" s="285">
        <v>0</v>
      </c>
    </row>
    <row r="353" spans="1:7" ht="30" x14ac:dyDescent="0.25">
      <c r="A353" s="284" t="s">
        <v>544</v>
      </c>
      <c r="B353" s="1">
        <f t="shared" si="5"/>
        <v>9</v>
      </c>
      <c r="C353" s="284" t="s">
        <v>545</v>
      </c>
      <c r="D353" s="285">
        <v>0</v>
      </c>
      <c r="E353" s="285">
        <v>0</v>
      </c>
      <c r="F353" s="285">
        <v>0</v>
      </c>
      <c r="G353" s="285">
        <v>0</v>
      </c>
    </row>
    <row r="354" spans="1:7" x14ac:dyDescent="0.25">
      <c r="A354" s="284" t="s">
        <v>546</v>
      </c>
      <c r="B354" s="1">
        <f t="shared" si="5"/>
        <v>13</v>
      </c>
      <c r="C354" s="284" t="s">
        <v>489</v>
      </c>
      <c r="D354" s="285">
        <v>0</v>
      </c>
      <c r="E354" s="285">
        <v>0</v>
      </c>
      <c r="F354" s="285">
        <v>0</v>
      </c>
      <c r="G354" s="285">
        <v>0</v>
      </c>
    </row>
    <row r="355" spans="1:7" x14ac:dyDescent="0.25">
      <c r="A355" s="284" t="s">
        <v>547</v>
      </c>
      <c r="B355" s="1">
        <f t="shared" si="5"/>
        <v>9</v>
      </c>
      <c r="C355" s="284" t="s">
        <v>548</v>
      </c>
      <c r="D355" s="285">
        <v>0</v>
      </c>
      <c r="E355" s="285">
        <v>0</v>
      </c>
      <c r="F355" s="285">
        <v>0</v>
      </c>
      <c r="G355" s="285">
        <v>0</v>
      </c>
    </row>
    <row r="356" spans="1:7" x14ac:dyDescent="0.25">
      <c r="A356" s="284" t="s">
        <v>549</v>
      </c>
      <c r="B356" s="1">
        <f t="shared" si="5"/>
        <v>13</v>
      </c>
      <c r="C356" s="284" t="s">
        <v>489</v>
      </c>
      <c r="D356" s="285">
        <v>0</v>
      </c>
      <c r="E356" s="285">
        <v>0</v>
      </c>
      <c r="F356" s="285">
        <v>0</v>
      </c>
      <c r="G356" s="285">
        <v>0</v>
      </c>
    </row>
    <row r="357" spans="1:7" x14ac:dyDescent="0.25">
      <c r="A357" s="284" t="s">
        <v>550</v>
      </c>
      <c r="B357" s="1">
        <f t="shared" si="5"/>
        <v>13</v>
      </c>
      <c r="C357" s="284" t="s">
        <v>491</v>
      </c>
      <c r="D357" s="285">
        <v>0</v>
      </c>
      <c r="E357" s="285">
        <v>0</v>
      </c>
      <c r="F357" s="285">
        <v>0</v>
      </c>
      <c r="G357" s="285">
        <v>0</v>
      </c>
    </row>
    <row r="358" spans="1:7" x14ac:dyDescent="0.25">
      <c r="A358" s="284" t="s">
        <v>551</v>
      </c>
      <c r="B358" s="1">
        <f t="shared" si="5"/>
        <v>9</v>
      </c>
      <c r="C358" s="284" t="s">
        <v>552</v>
      </c>
      <c r="D358" s="285">
        <v>0</v>
      </c>
      <c r="E358" s="285">
        <v>0</v>
      </c>
      <c r="F358" s="285">
        <v>0</v>
      </c>
      <c r="G358" s="285">
        <v>0</v>
      </c>
    </row>
    <row r="359" spans="1:7" x14ac:dyDescent="0.25">
      <c r="A359" s="284" t="s">
        <v>553</v>
      </c>
      <c r="B359" s="1">
        <f t="shared" si="5"/>
        <v>13</v>
      </c>
      <c r="C359" s="284" t="s">
        <v>489</v>
      </c>
      <c r="D359" s="285">
        <v>0</v>
      </c>
      <c r="E359" s="285">
        <v>0</v>
      </c>
      <c r="F359" s="285">
        <v>0</v>
      </c>
      <c r="G359" s="285">
        <v>0</v>
      </c>
    </row>
    <row r="360" spans="1:7" x14ac:dyDescent="0.25">
      <c r="A360" s="284" t="s">
        <v>554</v>
      </c>
      <c r="B360" s="1">
        <f t="shared" si="5"/>
        <v>13</v>
      </c>
      <c r="C360" s="284" t="s">
        <v>491</v>
      </c>
      <c r="D360" s="285">
        <v>0</v>
      </c>
      <c r="E360" s="285">
        <v>0</v>
      </c>
      <c r="F360" s="285">
        <v>0</v>
      </c>
      <c r="G360" s="285">
        <v>0</v>
      </c>
    </row>
    <row r="361" spans="1:7" x14ac:dyDescent="0.25">
      <c r="A361" s="284" t="s">
        <v>555</v>
      </c>
      <c r="B361" s="1">
        <f t="shared" si="5"/>
        <v>6</v>
      </c>
      <c r="C361" s="284" t="s">
        <v>556</v>
      </c>
      <c r="D361" s="285">
        <v>0</v>
      </c>
      <c r="E361" s="285">
        <v>346760100</v>
      </c>
      <c r="F361" s="285">
        <v>346760100</v>
      </c>
      <c r="G361" s="285">
        <v>0</v>
      </c>
    </row>
    <row r="362" spans="1:7" x14ac:dyDescent="0.25">
      <c r="A362" s="284" t="s">
        <v>557</v>
      </c>
      <c r="B362" s="1">
        <f t="shared" si="5"/>
        <v>9</v>
      </c>
      <c r="C362" s="284" t="s">
        <v>558</v>
      </c>
      <c r="D362" s="285">
        <v>0</v>
      </c>
      <c r="E362" s="285">
        <v>319534000</v>
      </c>
      <c r="F362" s="285">
        <v>319534000</v>
      </c>
      <c r="G362" s="285">
        <v>0</v>
      </c>
    </row>
    <row r="363" spans="1:7" x14ac:dyDescent="0.25">
      <c r="A363" s="284" t="s">
        <v>559</v>
      </c>
      <c r="B363" s="1">
        <f t="shared" si="5"/>
        <v>13</v>
      </c>
      <c r="C363" s="284" t="s">
        <v>558</v>
      </c>
      <c r="D363" s="285">
        <v>0</v>
      </c>
      <c r="E363" s="285">
        <v>319534000</v>
      </c>
      <c r="F363" s="285">
        <v>319534000</v>
      </c>
      <c r="G363" s="285">
        <v>0</v>
      </c>
    </row>
    <row r="364" spans="1:7" x14ac:dyDescent="0.25">
      <c r="A364" s="284" t="s">
        <v>560</v>
      </c>
      <c r="B364" s="1">
        <f t="shared" si="5"/>
        <v>9</v>
      </c>
      <c r="C364" s="284" t="s">
        <v>561</v>
      </c>
      <c r="D364" s="285">
        <v>0</v>
      </c>
      <c r="E364" s="285">
        <v>0</v>
      </c>
      <c r="F364" s="285">
        <v>0</v>
      </c>
      <c r="G364" s="285">
        <v>0</v>
      </c>
    </row>
    <row r="365" spans="1:7" x14ac:dyDescent="0.25">
      <c r="A365" s="284" t="s">
        <v>562</v>
      </c>
      <c r="B365" s="1">
        <f t="shared" si="5"/>
        <v>13</v>
      </c>
      <c r="C365" s="284" t="s">
        <v>561</v>
      </c>
      <c r="D365" s="285">
        <v>0</v>
      </c>
      <c r="E365" s="285">
        <v>0</v>
      </c>
      <c r="F365" s="285">
        <v>0</v>
      </c>
      <c r="G365" s="285">
        <v>0</v>
      </c>
    </row>
    <row r="366" spans="1:7" x14ac:dyDescent="0.25">
      <c r="A366" s="284" t="s">
        <v>563</v>
      </c>
      <c r="B366" s="1">
        <f t="shared" si="5"/>
        <v>9</v>
      </c>
      <c r="C366" s="284" t="s">
        <v>564</v>
      </c>
      <c r="D366" s="285">
        <v>0</v>
      </c>
      <c r="E366" s="285">
        <v>27226100</v>
      </c>
      <c r="F366" s="285">
        <v>27226100</v>
      </c>
      <c r="G366" s="285">
        <v>0</v>
      </c>
    </row>
    <row r="367" spans="1:7" x14ac:dyDescent="0.25">
      <c r="A367" s="284" t="s">
        <v>565</v>
      </c>
      <c r="B367" s="1">
        <f t="shared" si="5"/>
        <v>13</v>
      </c>
      <c r="C367" s="284" t="s">
        <v>564</v>
      </c>
      <c r="D367" s="285">
        <v>0</v>
      </c>
      <c r="E367" s="285">
        <v>27226100</v>
      </c>
      <c r="F367" s="285">
        <v>27226100</v>
      </c>
      <c r="G367" s="285">
        <v>0</v>
      </c>
    </row>
    <row r="368" spans="1:7" x14ac:dyDescent="0.25">
      <c r="A368" s="284" t="s">
        <v>566</v>
      </c>
      <c r="B368" s="1">
        <f t="shared" si="5"/>
        <v>6</v>
      </c>
      <c r="C368" s="284" t="s">
        <v>567</v>
      </c>
      <c r="D368" s="285">
        <v>7201972</v>
      </c>
      <c r="E368" s="285">
        <v>26312797.329999998</v>
      </c>
      <c r="F368" s="285">
        <v>29822594.66</v>
      </c>
      <c r="G368" s="285">
        <v>10711769.33</v>
      </c>
    </row>
    <row r="369" spans="1:7" x14ac:dyDescent="0.25">
      <c r="A369" s="284" t="s">
        <v>568</v>
      </c>
      <c r="B369" s="1">
        <f t="shared" si="5"/>
        <v>9</v>
      </c>
      <c r="C369" s="284" t="s">
        <v>569</v>
      </c>
      <c r="D369" s="285">
        <v>7201972</v>
      </c>
      <c r="E369" s="285">
        <v>18711797.329999998</v>
      </c>
      <c r="F369" s="285">
        <v>22221594.66</v>
      </c>
      <c r="G369" s="285">
        <v>10711769.33</v>
      </c>
    </row>
    <row r="370" spans="1:7" x14ac:dyDescent="0.25">
      <c r="A370" s="284" t="s">
        <v>570</v>
      </c>
      <c r="B370" s="1">
        <f t="shared" si="5"/>
        <v>13</v>
      </c>
      <c r="C370" s="284" t="s">
        <v>569</v>
      </c>
      <c r="D370" s="285">
        <v>7201972</v>
      </c>
      <c r="E370" s="285">
        <v>18711797.329999998</v>
      </c>
      <c r="F370" s="285">
        <v>22221594.66</v>
      </c>
      <c r="G370" s="285">
        <v>10711769.33</v>
      </c>
    </row>
    <row r="371" spans="1:7" x14ac:dyDescent="0.25">
      <c r="A371" s="284" t="s">
        <v>571</v>
      </c>
      <c r="B371" s="1">
        <f t="shared" si="5"/>
        <v>9</v>
      </c>
      <c r="C371" s="284" t="s">
        <v>572</v>
      </c>
      <c r="D371" s="285">
        <v>0</v>
      </c>
      <c r="E371" s="285">
        <v>7601000</v>
      </c>
      <c r="F371" s="285">
        <v>7601000</v>
      </c>
      <c r="G371" s="285">
        <v>0</v>
      </c>
    </row>
    <row r="372" spans="1:7" x14ac:dyDescent="0.25">
      <c r="A372" s="284" t="s">
        <v>573</v>
      </c>
      <c r="B372" s="1">
        <f t="shared" si="5"/>
        <v>13</v>
      </c>
      <c r="C372" s="284" t="s">
        <v>572</v>
      </c>
      <c r="D372" s="285">
        <v>0</v>
      </c>
      <c r="E372" s="285">
        <v>7601000</v>
      </c>
      <c r="F372" s="285">
        <v>7601000</v>
      </c>
      <c r="G372" s="285">
        <v>0</v>
      </c>
    </row>
    <row r="373" spans="1:7" x14ac:dyDescent="0.25">
      <c r="A373" s="284" t="s">
        <v>574</v>
      </c>
      <c r="B373" s="1">
        <f t="shared" si="5"/>
        <v>6</v>
      </c>
      <c r="C373" s="284" t="s">
        <v>575</v>
      </c>
      <c r="D373" s="285">
        <v>1594125001.8099999</v>
      </c>
      <c r="E373" s="285">
        <v>20390575</v>
      </c>
      <c r="F373" s="285">
        <v>289928741</v>
      </c>
      <c r="G373" s="285">
        <v>1863663167.8099999</v>
      </c>
    </row>
    <row r="374" spans="1:7" x14ac:dyDescent="0.25">
      <c r="A374" s="284" t="s">
        <v>576</v>
      </c>
      <c r="B374" s="1">
        <f t="shared" si="5"/>
        <v>9</v>
      </c>
      <c r="C374" s="284" t="s">
        <v>577</v>
      </c>
      <c r="D374" s="285">
        <v>1594125001.8099999</v>
      </c>
      <c r="E374" s="285">
        <v>20390575</v>
      </c>
      <c r="F374" s="285">
        <v>0</v>
      </c>
      <c r="G374" s="285">
        <v>1573734426.8099999</v>
      </c>
    </row>
    <row r="375" spans="1:7" x14ac:dyDescent="0.25">
      <c r="A375" s="284" t="s">
        <v>578</v>
      </c>
      <c r="B375" s="1">
        <f t="shared" si="5"/>
        <v>13</v>
      </c>
      <c r="C375" s="284" t="s">
        <v>577</v>
      </c>
      <c r="D375" s="285">
        <v>1594125001.8099999</v>
      </c>
      <c r="E375" s="285">
        <v>20390575</v>
      </c>
      <c r="F375" s="285">
        <v>0</v>
      </c>
      <c r="G375" s="285">
        <v>1573734426.8099999</v>
      </c>
    </row>
    <row r="376" spans="1:7" x14ac:dyDescent="0.25">
      <c r="A376" s="284" t="s">
        <v>579</v>
      </c>
      <c r="B376" s="1">
        <f t="shared" si="5"/>
        <v>9</v>
      </c>
      <c r="C376" s="284" t="s">
        <v>580</v>
      </c>
      <c r="D376" s="285">
        <v>0</v>
      </c>
      <c r="E376" s="285">
        <v>0</v>
      </c>
      <c r="F376" s="285">
        <v>289928741</v>
      </c>
      <c r="G376" s="285">
        <v>289928741</v>
      </c>
    </row>
    <row r="377" spans="1:7" x14ac:dyDescent="0.25">
      <c r="A377" s="284" t="s">
        <v>581</v>
      </c>
      <c r="B377" s="1">
        <f t="shared" si="5"/>
        <v>13</v>
      </c>
      <c r="C377" s="284" t="s">
        <v>580</v>
      </c>
      <c r="D377" s="285">
        <v>0</v>
      </c>
      <c r="E377" s="285">
        <v>0</v>
      </c>
      <c r="F377" s="285">
        <v>289928741</v>
      </c>
      <c r="G377" s="285">
        <v>289928741</v>
      </c>
    </row>
    <row r="378" spans="1:7" x14ac:dyDescent="0.25">
      <c r="A378" s="284" t="s">
        <v>582</v>
      </c>
      <c r="B378" s="1">
        <f t="shared" si="5"/>
        <v>6</v>
      </c>
      <c r="C378" s="284" t="s">
        <v>583</v>
      </c>
      <c r="D378" s="285">
        <v>1140058822.3699999</v>
      </c>
      <c r="E378" s="285">
        <v>21882066165.75</v>
      </c>
      <c r="F378" s="285">
        <v>21566344732.75</v>
      </c>
      <c r="G378" s="285">
        <v>824337389.37</v>
      </c>
    </row>
    <row r="379" spans="1:7" x14ac:dyDescent="0.25">
      <c r="A379" s="284" t="s">
        <v>584</v>
      </c>
      <c r="B379" s="1">
        <f t="shared" si="5"/>
        <v>9</v>
      </c>
      <c r="C379" s="284" t="s">
        <v>585</v>
      </c>
      <c r="D379" s="285">
        <v>18442683.5</v>
      </c>
      <c r="E379" s="285">
        <v>0</v>
      </c>
      <c r="F379" s="285">
        <v>0</v>
      </c>
      <c r="G379" s="285">
        <v>18442683.5</v>
      </c>
    </row>
    <row r="380" spans="1:7" x14ac:dyDescent="0.25">
      <c r="A380" s="284" t="s">
        <v>586</v>
      </c>
      <c r="B380" s="1">
        <f t="shared" si="5"/>
        <v>13</v>
      </c>
      <c r="C380" s="284" t="s">
        <v>585</v>
      </c>
      <c r="D380" s="285">
        <v>18442683.5</v>
      </c>
      <c r="E380" s="285">
        <v>0</v>
      </c>
      <c r="F380" s="285">
        <v>0</v>
      </c>
      <c r="G380" s="285">
        <v>18442683.5</v>
      </c>
    </row>
    <row r="381" spans="1:7" x14ac:dyDescent="0.25">
      <c r="A381" s="284" t="s">
        <v>587</v>
      </c>
      <c r="B381" s="1">
        <f t="shared" si="5"/>
        <v>9</v>
      </c>
      <c r="C381" s="284" t="s">
        <v>588</v>
      </c>
      <c r="D381" s="285">
        <v>0</v>
      </c>
      <c r="E381" s="285">
        <v>279100000</v>
      </c>
      <c r="F381" s="285">
        <v>279100000</v>
      </c>
      <c r="G381" s="285">
        <v>0</v>
      </c>
    </row>
    <row r="382" spans="1:7" ht="30" x14ac:dyDescent="0.25">
      <c r="A382" s="284" t="s">
        <v>589</v>
      </c>
      <c r="B382" s="1">
        <f t="shared" si="5"/>
        <v>13</v>
      </c>
      <c r="C382" s="284" t="s">
        <v>590</v>
      </c>
      <c r="D382" s="285">
        <v>0</v>
      </c>
      <c r="E382" s="285">
        <v>279100000</v>
      </c>
      <c r="F382" s="285">
        <v>279100000</v>
      </c>
      <c r="G382" s="285">
        <v>0</v>
      </c>
    </row>
    <row r="383" spans="1:7" x14ac:dyDescent="0.25">
      <c r="A383" s="284" t="s">
        <v>591</v>
      </c>
      <c r="B383" s="1">
        <f t="shared" si="5"/>
        <v>9</v>
      </c>
      <c r="C383" s="284" t="s">
        <v>592</v>
      </c>
      <c r="D383" s="285">
        <v>0</v>
      </c>
      <c r="E383" s="285">
        <v>21604353.5</v>
      </c>
      <c r="F383" s="285">
        <v>21604353.5</v>
      </c>
      <c r="G383" s="285">
        <v>0</v>
      </c>
    </row>
    <row r="384" spans="1:7" x14ac:dyDescent="0.25">
      <c r="A384" s="284" t="s">
        <v>593</v>
      </c>
      <c r="B384" s="1">
        <f t="shared" si="5"/>
        <v>13</v>
      </c>
      <c r="C384" s="284" t="s">
        <v>592</v>
      </c>
      <c r="D384" s="285">
        <v>0</v>
      </c>
      <c r="E384" s="285">
        <v>21604353.5</v>
      </c>
      <c r="F384" s="285">
        <v>21604353.5</v>
      </c>
      <c r="G384" s="285">
        <v>0</v>
      </c>
    </row>
    <row r="385" spans="1:7" x14ac:dyDescent="0.25">
      <c r="A385" s="284" t="s">
        <v>594</v>
      </c>
      <c r="B385" s="1">
        <f t="shared" si="5"/>
        <v>9</v>
      </c>
      <c r="C385" s="284" t="s">
        <v>595</v>
      </c>
      <c r="D385" s="285">
        <v>0</v>
      </c>
      <c r="E385" s="285">
        <v>0</v>
      </c>
      <c r="F385" s="285">
        <v>0</v>
      </c>
      <c r="G385" s="285">
        <v>0</v>
      </c>
    </row>
    <row r="386" spans="1:7" x14ac:dyDescent="0.25">
      <c r="A386" s="284" t="s">
        <v>596</v>
      </c>
      <c r="B386" s="1">
        <f t="shared" si="5"/>
        <v>13</v>
      </c>
      <c r="C386" s="284" t="s">
        <v>595</v>
      </c>
      <c r="D386" s="285">
        <v>0</v>
      </c>
      <c r="E386" s="285">
        <v>0</v>
      </c>
      <c r="F386" s="285">
        <v>0</v>
      </c>
      <c r="G386" s="285">
        <v>0</v>
      </c>
    </row>
    <row r="387" spans="1:7" x14ac:dyDescent="0.25">
      <c r="A387" s="284" t="s">
        <v>597</v>
      </c>
      <c r="B387" s="1">
        <f t="shared" si="5"/>
        <v>9</v>
      </c>
      <c r="C387" s="284" t="s">
        <v>598</v>
      </c>
      <c r="D387" s="285">
        <v>20573466</v>
      </c>
      <c r="E387" s="285">
        <v>24107077</v>
      </c>
      <c r="F387" s="285">
        <v>108368559</v>
      </c>
      <c r="G387" s="285">
        <v>104834948</v>
      </c>
    </row>
    <row r="388" spans="1:7" x14ac:dyDescent="0.25">
      <c r="A388" s="284" t="s">
        <v>599</v>
      </c>
      <c r="B388" s="1">
        <f t="shared" si="5"/>
        <v>13</v>
      </c>
      <c r="C388" s="284" t="s">
        <v>598</v>
      </c>
      <c r="D388" s="285">
        <v>20573466</v>
      </c>
      <c r="E388" s="285">
        <v>24107077</v>
      </c>
      <c r="F388" s="285">
        <v>108368559</v>
      </c>
      <c r="G388" s="285">
        <v>104834948</v>
      </c>
    </row>
    <row r="389" spans="1:7" ht="30" x14ac:dyDescent="0.25">
      <c r="A389" s="284" t="s">
        <v>600</v>
      </c>
      <c r="B389" s="1">
        <f t="shared" si="5"/>
        <v>9</v>
      </c>
      <c r="C389" s="284" t="s">
        <v>601</v>
      </c>
      <c r="D389" s="285">
        <v>25100</v>
      </c>
      <c r="E389" s="285">
        <v>579804000</v>
      </c>
      <c r="F389" s="285">
        <v>579778900</v>
      </c>
      <c r="G389" s="285">
        <v>0</v>
      </c>
    </row>
    <row r="390" spans="1:7" ht="30" x14ac:dyDescent="0.25">
      <c r="A390" s="284" t="s">
        <v>602</v>
      </c>
      <c r="B390" s="1">
        <f t="shared" si="5"/>
        <v>13</v>
      </c>
      <c r="C390" s="284" t="s">
        <v>603</v>
      </c>
      <c r="D390" s="285">
        <v>16700</v>
      </c>
      <c r="E390" s="285">
        <v>386509200</v>
      </c>
      <c r="F390" s="285">
        <v>386492500</v>
      </c>
      <c r="G390" s="285">
        <v>0</v>
      </c>
    </row>
    <row r="391" spans="1:7" x14ac:dyDescent="0.25">
      <c r="A391" s="284" t="s">
        <v>604</v>
      </c>
      <c r="B391" s="1">
        <f t="shared" si="5"/>
        <v>13</v>
      </c>
      <c r="C391" s="284" t="s">
        <v>605</v>
      </c>
      <c r="D391" s="285">
        <v>8400</v>
      </c>
      <c r="E391" s="285">
        <v>193294800</v>
      </c>
      <c r="F391" s="285">
        <v>193286400</v>
      </c>
      <c r="G391" s="285">
        <v>0</v>
      </c>
    </row>
    <row r="392" spans="1:7" x14ac:dyDescent="0.25">
      <c r="A392" s="284" t="s">
        <v>606</v>
      </c>
      <c r="B392" s="1">
        <f t="shared" si="5"/>
        <v>9</v>
      </c>
      <c r="C392" s="284" t="s">
        <v>607</v>
      </c>
      <c r="D392" s="285">
        <v>0</v>
      </c>
      <c r="E392" s="285">
        <v>0</v>
      </c>
      <c r="F392" s="285">
        <v>0</v>
      </c>
      <c r="G392" s="285">
        <v>0</v>
      </c>
    </row>
    <row r="393" spans="1:7" x14ac:dyDescent="0.25">
      <c r="A393" s="284" t="s">
        <v>608</v>
      </c>
      <c r="B393" s="1">
        <f t="shared" si="5"/>
        <v>13</v>
      </c>
      <c r="C393" s="284" t="s">
        <v>607</v>
      </c>
      <c r="D393" s="285">
        <v>0</v>
      </c>
      <c r="E393" s="285">
        <v>0</v>
      </c>
      <c r="F393" s="285">
        <v>0</v>
      </c>
      <c r="G393" s="285">
        <v>0</v>
      </c>
    </row>
    <row r="394" spans="1:7" x14ac:dyDescent="0.25">
      <c r="A394" s="284" t="s">
        <v>609</v>
      </c>
      <c r="B394" s="1">
        <f t="shared" ref="B394:B457" si="6">LEN(A394)</f>
        <v>9</v>
      </c>
      <c r="C394" s="284" t="s">
        <v>610</v>
      </c>
      <c r="D394" s="285">
        <v>58400</v>
      </c>
      <c r="E394" s="285">
        <v>1352621600</v>
      </c>
      <c r="F394" s="285">
        <v>1352563200</v>
      </c>
      <c r="G394" s="285">
        <v>0</v>
      </c>
    </row>
    <row r="395" spans="1:7" x14ac:dyDescent="0.25">
      <c r="A395" s="284" t="s">
        <v>611</v>
      </c>
      <c r="B395" s="1">
        <f t="shared" si="6"/>
        <v>13</v>
      </c>
      <c r="C395" s="284" t="s">
        <v>612</v>
      </c>
      <c r="D395" s="285">
        <v>50000</v>
      </c>
      <c r="E395" s="285">
        <v>1159326800</v>
      </c>
      <c r="F395" s="285">
        <v>1159276800</v>
      </c>
      <c r="G395" s="285">
        <v>0</v>
      </c>
    </row>
    <row r="396" spans="1:7" x14ac:dyDescent="0.25">
      <c r="A396" s="284" t="s">
        <v>613</v>
      </c>
      <c r="B396" s="1">
        <f t="shared" si="6"/>
        <v>13</v>
      </c>
      <c r="C396" s="284" t="s">
        <v>614</v>
      </c>
      <c r="D396" s="285">
        <v>8400</v>
      </c>
      <c r="E396" s="285">
        <v>193294800</v>
      </c>
      <c r="F396" s="285">
        <v>193286400</v>
      </c>
      <c r="G396" s="285">
        <v>0</v>
      </c>
    </row>
    <row r="397" spans="1:7" x14ac:dyDescent="0.25">
      <c r="A397" s="284" t="s">
        <v>615</v>
      </c>
      <c r="B397" s="1">
        <f t="shared" si="6"/>
        <v>9</v>
      </c>
      <c r="C397" s="284" t="s">
        <v>616</v>
      </c>
      <c r="D397" s="285">
        <v>4896620.87</v>
      </c>
      <c r="E397" s="285">
        <v>378455383.02999997</v>
      </c>
      <c r="F397" s="285">
        <v>378455383.02999997</v>
      </c>
      <c r="G397" s="285">
        <v>4896620.87</v>
      </c>
    </row>
    <row r="398" spans="1:7" x14ac:dyDescent="0.25">
      <c r="A398" s="284" t="s">
        <v>617</v>
      </c>
      <c r="B398" s="1">
        <f t="shared" si="6"/>
        <v>13</v>
      </c>
      <c r="C398" s="284" t="s">
        <v>616</v>
      </c>
      <c r="D398" s="285">
        <v>4896620.87</v>
      </c>
      <c r="E398" s="285">
        <v>378455383.02999997</v>
      </c>
      <c r="F398" s="285">
        <v>378455383.02999997</v>
      </c>
      <c r="G398" s="285">
        <v>4896620.87</v>
      </c>
    </row>
    <row r="399" spans="1:7" x14ac:dyDescent="0.25">
      <c r="A399" s="284" t="s">
        <v>618</v>
      </c>
      <c r="B399" s="1">
        <f t="shared" si="6"/>
        <v>9</v>
      </c>
      <c r="C399" s="284" t="s">
        <v>497</v>
      </c>
      <c r="D399" s="285">
        <v>1086837646</v>
      </c>
      <c r="E399" s="285">
        <v>18559361359.810001</v>
      </c>
      <c r="F399" s="285">
        <v>18168686850.810001</v>
      </c>
      <c r="G399" s="285">
        <v>696163137</v>
      </c>
    </row>
    <row r="400" spans="1:7" x14ac:dyDescent="0.25">
      <c r="A400" s="284" t="s">
        <v>619</v>
      </c>
      <c r="B400" s="1">
        <f t="shared" si="6"/>
        <v>13</v>
      </c>
      <c r="C400" s="284" t="s">
        <v>497</v>
      </c>
      <c r="D400" s="285">
        <v>1086837646</v>
      </c>
      <c r="E400" s="285">
        <v>18559361359.810001</v>
      </c>
      <c r="F400" s="285">
        <v>18168686850.810001</v>
      </c>
      <c r="G400" s="285">
        <v>696163137</v>
      </c>
    </row>
    <row r="401" spans="1:7" x14ac:dyDescent="0.25">
      <c r="A401" s="284" t="s">
        <v>620</v>
      </c>
      <c r="B401" s="1">
        <f t="shared" si="6"/>
        <v>9</v>
      </c>
      <c r="C401" s="284" t="s">
        <v>77</v>
      </c>
      <c r="D401" s="285">
        <v>9224906</v>
      </c>
      <c r="E401" s="285">
        <v>687012392.40999997</v>
      </c>
      <c r="F401" s="285">
        <v>677787486.40999997</v>
      </c>
      <c r="G401" s="285">
        <v>0</v>
      </c>
    </row>
    <row r="402" spans="1:7" x14ac:dyDescent="0.25">
      <c r="A402" s="284" t="s">
        <v>621</v>
      </c>
      <c r="B402" s="1">
        <f t="shared" si="6"/>
        <v>13</v>
      </c>
      <c r="C402" s="284" t="s">
        <v>77</v>
      </c>
      <c r="D402" s="285">
        <v>9224906</v>
      </c>
      <c r="E402" s="285">
        <v>687012392.40999997</v>
      </c>
      <c r="F402" s="285">
        <v>677787486.40999997</v>
      </c>
      <c r="G402" s="285">
        <v>0</v>
      </c>
    </row>
    <row r="403" spans="1:7" x14ac:dyDescent="0.25">
      <c r="A403" s="284" t="s">
        <v>622</v>
      </c>
      <c r="B403" s="1">
        <f t="shared" si="6"/>
        <v>9</v>
      </c>
      <c r="C403" s="284" t="s">
        <v>623</v>
      </c>
      <c r="D403" s="285">
        <v>0</v>
      </c>
      <c r="E403" s="285">
        <v>0</v>
      </c>
      <c r="F403" s="285">
        <v>0</v>
      </c>
      <c r="G403" s="285">
        <v>0</v>
      </c>
    </row>
    <row r="404" spans="1:7" x14ac:dyDescent="0.25">
      <c r="A404" s="284" t="s">
        <v>624</v>
      </c>
      <c r="B404" s="1">
        <f t="shared" si="6"/>
        <v>13</v>
      </c>
      <c r="C404" s="284" t="s">
        <v>623</v>
      </c>
      <c r="D404" s="285">
        <v>0</v>
      </c>
      <c r="E404" s="285">
        <v>0</v>
      </c>
      <c r="F404" s="285">
        <v>0</v>
      </c>
      <c r="G404" s="285">
        <v>0</v>
      </c>
    </row>
    <row r="405" spans="1:7" x14ac:dyDescent="0.25">
      <c r="A405" s="284" t="s">
        <v>625</v>
      </c>
      <c r="B405" s="1">
        <f t="shared" si="6"/>
        <v>3</v>
      </c>
      <c r="C405" s="284" t="s">
        <v>626</v>
      </c>
      <c r="D405" s="285">
        <v>24121437356.830002</v>
      </c>
      <c r="E405" s="285">
        <v>52085601068</v>
      </c>
      <c r="F405" s="285">
        <v>58076063925</v>
      </c>
      <c r="G405" s="285">
        <v>30111900213.830002</v>
      </c>
    </row>
    <row r="406" spans="1:7" x14ac:dyDescent="0.25">
      <c r="A406" s="284" t="s">
        <v>627</v>
      </c>
      <c r="B406" s="1">
        <f t="shared" si="6"/>
        <v>6</v>
      </c>
      <c r="C406" s="284" t="s">
        <v>628</v>
      </c>
      <c r="D406" s="285">
        <v>20512731609.700001</v>
      </c>
      <c r="E406" s="285">
        <v>51723681068</v>
      </c>
      <c r="F406" s="285">
        <v>57809936667</v>
      </c>
      <c r="G406" s="285">
        <v>26598987208.700001</v>
      </c>
    </row>
    <row r="407" spans="1:7" x14ac:dyDescent="0.25">
      <c r="A407" s="284" t="s">
        <v>629</v>
      </c>
      <c r="B407" s="1">
        <f t="shared" si="6"/>
        <v>9</v>
      </c>
      <c r="C407" s="284" t="s">
        <v>630</v>
      </c>
      <c r="D407" s="285">
        <v>0</v>
      </c>
      <c r="E407" s="285">
        <v>29061147422.470001</v>
      </c>
      <c r="F407" s="285">
        <v>29061147422.470001</v>
      </c>
      <c r="G407" s="285">
        <v>0</v>
      </c>
    </row>
    <row r="408" spans="1:7" x14ac:dyDescent="0.25">
      <c r="A408" s="284" t="s">
        <v>631</v>
      </c>
      <c r="B408" s="1">
        <f t="shared" si="6"/>
        <v>13</v>
      </c>
      <c r="C408" s="284" t="s">
        <v>630</v>
      </c>
      <c r="D408" s="285">
        <v>0</v>
      </c>
      <c r="E408" s="285">
        <v>29061147422.470001</v>
      </c>
      <c r="F408" s="285">
        <v>29061147422.470001</v>
      </c>
      <c r="G408" s="285">
        <v>0</v>
      </c>
    </row>
    <row r="409" spans="1:7" x14ac:dyDescent="0.25">
      <c r="A409" s="284" t="s">
        <v>632</v>
      </c>
      <c r="B409" s="1">
        <f t="shared" si="6"/>
        <v>9</v>
      </c>
      <c r="C409" s="284" t="s">
        <v>633</v>
      </c>
      <c r="D409" s="285">
        <v>0</v>
      </c>
      <c r="E409" s="285">
        <v>2798057060</v>
      </c>
      <c r="F409" s="285">
        <v>2938703987</v>
      </c>
      <c r="G409" s="285">
        <v>140646927</v>
      </c>
    </row>
    <row r="410" spans="1:7" x14ac:dyDescent="0.25">
      <c r="A410" s="284" t="s">
        <v>634</v>
      </c>
      <c r="B410" s="1">
        <f t="shared" si="6"/>
        <v>13</v>
      </c>
      <c r="C410" s="284" t="s">
        <v>633</v>
      </c>
      <c r="D410" s="285">
        <v>0</v>
      </c>
      <c r="E410" s="285">
        <v>2798057060</v>
      </c>
      <c r="F410" s="285">
        <v>2938703987</v>
      </c>
      <c r="G410" s="285">
        <v>140646927</v>
      </c>
    </row>
    <row r="411" spans="1:7" x14ac:dyDescent="0.25">
      <c r="A411" s="284" t="s">
        <v>635</v>
      </c>
      <c r="B411" s="1">
        <f t="shared" si="6"/>
        <v>9</v>
      </c>
      <c r="C411" s="284" t="s">
        <v>636</v>
      </c>
      <c r="D411" s="285">
        <v>6204376074.9399996</v>
      </c>
      <c r="E411" s="285">
        <v>696246406</v>
      </c>
      <c r="F411" s="285">
        <v>1693027337</v>
      </c>
      <c r="G411" s="285">
        <v>7201157005.9399996</v>
      </c>
    </row>
    <row r="412" spans="1:7" x14ac:dyDescent="0.25">
      <c r="A412" s="284" t="s">
        <v>637</v>
      </c>
      <c r="B412" s="1">
        <f t="shared" si="6"/>
        <v>13</v>
      </c>
      <c r="C412" s="284" t="s">
        <v>636</v>
      </c>
      <c r="D412" s="285">
        <v>6204376074.9399996</v>
      </c>
      <c r="E412" s="285">
        <v>696246406</v>
      </c>
      <c r="F412" s="285">
        <v>1693027337</v>
      </c>
      <c r="G412" s="285">
        <v>7201157005.9399996</v>
      </c>
    </row>
    <row r="413" spans="1:7" x14ac:dyDescent="0.25">
      <c r="A413" s="284" t="s">
        <v>638</v>
      </c>
      <c r="B413" s="1">
        <f t="shared" si="6"/>
        <v>9</v>
      </c>
      <c r="C413" s="284" t="s">
        <v>639</v>
      </c>
      <c r="D413" s="285">
        <v>3122959811.2800002</v>
      </c>
      <c r="E413" s="285">
        <v>390251675</v>
      </c>
      <c r="F413" s="285">
        <v>1271124161</v>
      </c>
      <c r="G413" s="285">
        <v>4003832297.2800002</v>
      </c>
    </row>
    <row r="414" spans="1:7" x14ac:dyDescent="0.25">
      <c r="A414" s="284" t="s">
        <v>640</v>
      </c>
      <c r="B414" s="1">
        <f t="shared" si="6"/>
        <v>13</v>
      </c>
      <c r="C414" s="284" t="s">
        <v>639</v>
      </c>
      <c r="D414" s="285">
        <v>3122959811.2800002</v>
      </c>
      <c r="E414" s="285">
        <v>390251675</v>
      </c>
      <c r="F414" s="285">
        <v>1271124161</v>
      </c>
      <c r="G414" s="285">
        <v>4003832297.2800002</v>
      </c>
    </row>
    <row r="415" spans="1:7" x14ac:dyDescent="0.25">
      <c r="A415" s="284" t="s">
        <v>641</v>
      </c>
      <c r="B415" s="1">
        <f t="shared" si="6"/>
        <v>9</v>
      </c>
      <c r="C415" s="284" t="s">
        <v>642</v>
      </c>
      <c r="D415" s="285">
        <v>3550650555.7600002</v>
      </c>
      <c r="E415" s="285">
        <v>238117576</v>
      </c>
      <c r="F415" s="285">
        <v>1171691554</v>
      </c>
      <c r="G415" s="285">
        <v>4484224533.7600002</v>
      </c>
    </row>
    <row r="416" spans="1:7" x14ac:dyDescent="0.25">
      <c r="A416" s="284" t="s">
        <v>643</v>
      </c>
      <c r="B416" s="1">
        <f t="shared" si="6"/>
        <v>13</v>
      </c>
      <c r="C416" s="284" t="s">
        <v>642</v>
      </c>
      <c r="D416" s="285">
        <v>3550650555.7600002</v>
      </c>
      <c r="E416" s="285">
        <v>238117576</v>
      </c>
      <c r="F416" s="285">
        <v>1171691554</v>
      </c>
      <c r="G416" s="285">
        <v>4484224533.7600002</v>
      </c>
    </row>
    <row r="417" spans="1:7" x14ac:dyDescent="0.25">
      <c r="A417" s="284" t="s">
        <v>644</v>
      </c>
      <c r="B417" s="1">
        <f t="shared" si="6"/>
        <v>9</v>
      </c>
      <c r="C417" s="284" t="s">
        <v>645</v>
      </c>
      <c r="D417" s="285">
        <v>2965240729.7800002</v>
      </c>
      <c r="E417" s="285">
        <v>260803116</v>
      </c>
      <c r="F417" s="285">
        <v>3237147622</v>
      </c>
      <c r="G417" s="285">
        <v>5941585235.7799997</v>
      </c>
    </row>
    <row r="418" spans="1:7" x14ac:dyDescent="0.25">
      <c r="A418" s="284" t="s">
        <v>646</v>
      </c>
      <c r="B418" s="1">
        <f t="shared" si="6"/>
        <v>13</v>
      </c>
      <c r="C418" s="284" t="s">
        <v>645</v>
      </c>
      <c r="D418" s="285">
        <v>2965240729.7800002</v>
      </c>
      <c r="E418" s="285">
        <v>260803116</v>
      </c>
      <c r="F418" s="285">
        <v>3237147622</v>
      </c>
      <c r="G418" s="285">
        <v>5941585235.7799997</v>
      </c>
    </row>
    <row r="419" spans="1:7" x14ac:dyDescent="0.25">
      <c r="A419" s="284" t="s">
        <v>647</v>
      </c>
      <c r="B419" s="1">
        <f t="shared" si="6"/>
        <v>9</v>
      </c>
      <c r="C419" s="284" t="s">
        <v>391</v>
      </c>
      <c r="D419" s="285">
        <v>0</v>
      </c>
      <c r="E419" s="285">
        <v>150355600.59</v>
      </c>
      <c r="F419" s="285">
        <v>150355600.59</v>
      </c>
      <c r="G419" s="285">
        <v>0</v>
      </c>
    </row>
    <row r="420" spans="1:7" x14ac:dyDescent="0.25">
      <c r="A420" s="284" t="s">
        <v>648</v>
      </c>
      <c r="B420" s="1">
        <f t="shared" si="6"/>
        <v>13</v>
      </c>
      <c r="C420" s="284" t="s">
        <v>391</v>
      </c>
      <c r="D420" s="285">
        <v>0</v>
      </c>
      <c r="E420" s="285">
        <v>150355600.59</v>
      </c>
      <c r="F420" s="285">
        <v>150355600.59</v>
      </c>
      <c r="G420" s="285">
        <v>0</v>
      </c>
    </row>
    <row r="421" spans="1:7" x14ac:dyDescent="0.25">
      <c r="A421" s="284" t="s">
        <v>649</v>
      </c>
      <c r="B421" s="1">
        <f t="shared" si="6"/>
        <v>9</v>
      </c>
      <c r="C421" s="284" t="s">
        <v>650</v>
      </c>
      <c r="D421" s="285">
        <v>4564703298.9399996</v>
      </c>
      <c r="E421" s="285">
        <v>1392125873</v>
      </c>
      <c r="F421" s="285">
        <v>1637563780</v>
      </c>
      <c r="G421" s="285">
        <v>4810141205.9399996</v>
      </c>
    </row>
    <row r="422" spans="1:7" x14ac:dyDescent="0.25">
      <c r="A422" s="284" t="s">
        <v>651</v>
      </c>
      <c r="B422" s="1">
        <f t="shared" si="6"/>
        <v>13</v>
      </c>
      <c r="C422" s="284" t="s">
        <v>650</v>
      </c>
      <c r="D422" s="285">
        <v>4065871719.4299998</v>
      </c>
      <c r="E422" s="285">
        <v>1349031063</v>
      </c>
      <c r="F422" s="285">
        <v>1491070967</v>
      </c>
      <c r="G422" s="285">
        <v>4207911623.4299998</v>
      </c>
    </row>
    <row r="423" spans="1:7" x14ac:dyDescent="0.25">
      <c r="A423" s="284" t="s">
        <v>652</v>
      </c>
      <c r="B423" s="1">
        <f t="shared" si="6"/>
        <v>13</v>
      </c>
      <c r="C423" s="284" t="s">
        <v>653</v>
      </c>
      <c r="D423" s="285">
        <v>498831579.50999999</v>
      </c>
      <c r="E423" s="285">
        <v>43094810</v>
      </c>
      <c r="F423" s="285">
        <v>146492813</v>
      </c>
      <c r="G423" s="285">
        <v>602229582.50999999</v>
      </c>
    </row>
    <row r="424" spans="1:7" x14ac:dyDescent="0.25">
      <c r="A424" s="284" t="s">
        <v>654</v>
      </c>
      <c r="B424" s="1">
        <f t="shared" si="6"/>
        <v>9</v>
      </c>
      <c r="C424" s="284" t="s">
        <v>655</v>
      </c>
      <c r="D424" s="285">
        <v>103595441</v>
      </c>
      <c r="E424" s="285">
        <v>5697245504.0600004</v>
      </c>
      <c r="F424" s="285">
        <v>5611050066.0600004</v>
      </c>
      <c r="G424" s="285">
        <v>17400003</v>
      </c>
    </row>
    <row r="425" spans="1:7" x14ac:dyDescent="0.25">
      <c r="A425" s="284" t="s">
        <v>656</v>
      </c>
      <c r="B425" s="1">
        <f t="shared" si="6"/>
        <v>13</v>
      </c>
      <c r="C425" s="284" t="s">
        <v>655</v>
      </c>
      <c r="D425" s="285">
        <v>103595441</v>
      </c>
      <c r="E425" s="285">
        <v>5697245504.0600004</v>
      </c>
      <c r="F425" s="285">
        <v>5611050066.0600004</v>
      </c>
      <c r="G425" s="285">
        <v>17400003</v>
      </c>
    </row>
    <row r="426" spans="1:7" x14ac:dyDescent="0.25">
      <c r="A426" s="284" t="s">
        <v>657</v>
      </c>
      <c r="B426" s="1">
        <f t="shared" si="6"/>
        <v>9</v>
      </c>
      <c r="C426" s="284" t="s">
        <v>658</v>
      </c>
      <c r="D426" s="285">
        <v>27900</v>
      </c>
      <c r="E426" s="285">
        <v>980546600</v>
      </c>
      <c r="F426" s="285">
        <v>980518700</v>
      </c>
      <c r="G426" s="285">
        <v>0</v>
      </c>
    </row>
    <row r="427" spans="1:7" x14ac:dyDescent="0.25">
      <c r="A427" s="284" t="s">
        <v>659</v>
      </c>
      <c r="B427" s="1">
        <f t="shared" si="6"/>
        <v>13</v>
      </c>
      <c r="C427" s="284" t="s">
        <v>658</v>
      </c>
      <c r="D427" s="285">
        <v>27900</v>
      </c>
      <c r="E427" s="285">
        <v>980546600</v>
      </c>
      <c r="F427" s="285">
        <v>980518700</v>
      </c>
      <c r="G427" s="285">
        <v>0</v>
      </c>
    </row>
    <row r="428" spans="1:7" x14ac:dyDescent="0.25">
      <c r="A428" s="284" t="s">
        <v>660</v>
      </c>
      <c r="B428" s="1">
        <f t="shared" si="6"/>
        <v>9</v>
      </c>
      <c r="C428" s="284" t="s">
        <v>661</v>
      </c>
      <c r="D428" s="285">
        <v>0</v>
      </c>
      <c r="E428" s="285">
        <v>0</v>
      </c>
      <c r="F428" s="285">
        <v>0</v>
      </c>
      <c r="G428" s="285">
        <v>0</v>
      </c>
    </row>
    <row r="429" spans="1:7" x14ac:dyDescent="0.25">
      <c r="A429" s="284" t="s">
        <v>662</v>
      </c>
      <c r="B429" s="1">
        <f t="shared" si="6"/>
        <v>13</v>
      </c>
      <c r="C429" s="284" t="s">
        <v>661</v>
      </c>
      <c r="D429" s="285">
        <v>0</v>
      </c>
      <c r="E429" s="285">
        <v>0</v>
      </c>
      <c r="F429" s="285">
        <v>0</v>
      </c>
      <c r="G429" s="285">
        <v>0</v>
      </c>
    </row>
    <row r="430" spans="1:7" x14ac:dyDescent="0.25">
      <c r="A430" s="284" t="s">
        <v>663</v>
      </c>
      <c r="B430" s="1">
        <f t="shared" si="6"/>
        <v>9</v>
      </c>
      <c r="C430" s="284" t="s">
        <v>664</v>
      </c>
      <c r="D430" s="285">
        <v>0</v>
      </c>
      <c r="E430" s="285">
        <v>0</v>
      </c>
      <c r="F430" s="285">
        <v>0</v>
      </c>
      <c r="G430" s="285">
        <v>0</v>
      </c>
    </row>
    <row r="431" spans="1:7" x14ac:dyDescent="0.25">
      <c r="A431" s="284" t="s">
        <v>665</v>
      </c>
      <c r="B431" s="1">
        <f t="shared" si="6"/>
        <v>13</v>
      </c>
      <c r="C431" s="284" t="s">
        <v>664</v>
      </c>
      <c r="D431" s="285">
        <v>0</v>
      </c>
      <c r="E431" s="285">
        <v>0</v>
      </c>
      <c r="F431" s="285">
        <v>0</v>
      </c>
      <c r="G431" s="285">
        <v>0</v>
      </c>
    </row>
    <row r="432" spans="1:7" x14ac:dyDescent="0.25">
      <c r="A432" s="284" t="s">
        <v>666</v>
      </c>
      <c r="B432" s="1">
        <f t="shared" si="6"/>
        <v>9</v>
      </c>
      <c r="C432" s="284" t="s">
        <v>667</v>
      </c>
      <c r="D432" s="285">
        <v>650399</v>
      </c>
      <c r="E432" s="285">
        <v>5253757675</v>
      </c>
      <c r="F432" s="285">
        <v>5253107276</v>
      </c>
      <c r="G432" s="285">
        <v>0</v>
      </c>
    </row>
    <row r="433" spans="1:7" x14ac:dyDescent="0.25">
      <c r="A433" s="284" t="s">
        <v>668</v>
      </c>
      <c r="B433" s="1">
        <f t="shared" si="6"/>
        <v>13</v>
      </c>
      <c r="C433" s="284" t="s">
        <v>667</v>
      </c>
      <c r="D433" s="285">
        <v>650399</v>
      </c>
      <c r="E433" s="285">
        <v>5253757675</v>
      </c>
      <c r="F433" s="285">
        <v>5253107276</v>
      </c>
      <c r="G433" s="285">
        <v>0</v>
      </c>
    </row>
    <row r="434" spans="1:7" ht="30" x14ac:dyDescent="0.25">
      <c r="A434" s="284" t="s">
        <v>669</v>
      </c>
      <c r="B434" s="1">
        <f t="shared" si="6"/>
        <v>9</v>
      </c>
      <c r="C434" s="284" t="s">
        <v>670</v>
      </c>
      <c r="D434" s="285">
        <v>460899</v>
      </c>
      <c r="E434" s="285">
        <v>3184489550</v>
      </c>
      <c r="F434" s="285">
        <v>3184028651</v>
      </c>
      <c r="G434" s="285">
        <v>0</v>
      </c>
    </row>
    <row r="435" spans="1:7" ht="30" x14ac:dyDescent="0.25">
      <c r="A435" s="284" t="s">
        <v>671</v>
      </c>
      <c r="B435" s="1">
        <f t="shared" si="6"/>
        <v>13</v>
      </c>
      <c r="C435" s="284" t="s">
        <v>670</v>
      </c>
      <c r="D435" s="285">
        <v>460899</v>
      </c>
      <c r="E435" s="285">
        <v>3184489550</v>
      </c>
      <c r="F435" s="285">
        <v>3184028651</v>
      </c>
      <c r="G435" s="285">
        <v>0</v>
      </c>
    </row>
    <row r="436" spans="1:7" x14ac:dyDescent="0.25">
      <c r="A436" s="284" t="s">
        <v>672</v>
      </c>
      <c r="B436" s="1">
        <f t="shared" si="6"/>
        <v>9</v>
      </c>
      <c r="C436" s="284" t="s">
        <v>673</v>
      </c>
      <c r="D436" s="285">
        <v>66500</v>
      </c>
      <c r="E436" s="285">
        <v>1547223000</v>
      </c>
      <c r="F436" s="285">
        <v>1547156500</v>
      </c>
      <c r="G436" s="285">
        <v>0</v>
      </c>
    </row>
    <row r="437" spans="1:7" x14ac:dyDescent="0.25">
      <c r="A437" s="284" t="s">
        <v>674</v>
      </c>
      <c r="B437" s="1">
        <f t="shared" si="6"/>
        <v>13</v>
      </c>
      <c r="C437" s="284" t="s">
        <v>673</v>
      </c>
      <c r="D437" s="285">
        <v>66500</v>
      </c>
      <c r="E437" s="285">
        <v>1547223000</v>
      </c>
      <c r="F437" s="285">
        <v>1547156500</v>
      </c>
      <c r="G437" s="285">
        <v>0</v>
      </c>
    </row>
    <row r="438" spans="1:7" x14ac:dyDescent="0.25">
      <c r="A438" s="284" t="s">
        <v>675</v>
      </c>
      <c r="B438" s="1">
        <f t="shared" si="6"/>
        <v>9</v>
      </c>
      <c r="C438" s="284" t="s">
        <v>676</v>
      </c>
      <c r="D438" s="285">
        <v>0</v>
      </c>
      <c r="E438" s="285">
        <v>73314009.879999995</v>
      </c>
      <c r="F438" s="285">
        <v>73314009.879999995</v>
      </c>
      <c r="G438" s="285">
        <v>0</v>
      </c>
    </row>
    <row r="439" spans="1:7" x14ac:dyDescent="0.25">
      <c r="A439" s="284" t="s">
        <v>677</v>
      </c>
      <c r="B439" s="1">
        <f t="shared" si="6"/>
        <v>13</v>
      </c>
      <c r="C439" s="284" t="s">
        <v>676</v>
      </c>
      <c r="D439" s="285">
        <v>0</v>
      </c>
      <c r="E439" s="285">
        <v>73314009.879999995</v>
      </c>
      <c r="F439" s="285">
        <v>73314009.879999995</v>
      </c>
      <c r="G439" s="285">
        <v>0</v>
      </c>
    </row>
    <row r="440" spans="1:7" x14ac:dyDescent="0.25">
      <c r="A440" s="284" t="s">
        <v>678</v>
      </c>
      <c r="B440" s="1">
        <f t="shared" si="6"/>
        <v>6</v>
      </c>
      <c r="C440" s="284" t="s">
        <v>679</v>
      </c>
      <c r="D440" s="285">
        <v>3608705747.1300001</v>
      </c>
      <c r="E440" s="285">
        <v>361920000</v>
      </c>
      <c r="F440" s="285">
        <v>266127258</v>
      </c>
      <c r="G440" s="285">
        <v>3512913005.1300001</v>
      </c>
    </row>
    <row r="441" spans="1:7" x14ac:dyDescent="0.25">
      <c r="A441" s="284" t="s">
        <v>680</v>
      </c>
      <c r="B441" s="1">
        <f t="shared" si="6"/>
        <v>9</v>
      </c>
      <c r="C441" s="284" t="s">
        <v>650</v>
      </c>
      <c r="D441" s="285">
        <v>3608705747.1300001</v>
      </c>
      <c r="E441" s="285">
        <v>361920000</v>
      </c>
      <c r="F441" s="285">
        <v>266127258</v>
      </c>
      <c r="G441" s="285">
        <v>3512913005.1300001</v>
      </c>
    </row>
    <row r="442" spans="1:7" x14ac:dyDescent="0.25">
      <c r="A442" s="284" t="s">
        <v>681</v>
      </c>
      <c r="B442" s="1">
        <f t="shared" si="6"/>
        <v>13</v>
      </c>
      <c r="C442" s="284" t="s">
        <v>650</v>
      </c>
      <c r="D442" s="285">
        <v>3608705747.1300001</v>
      </c>
      <c r="E442" s="285">
        <v>361920000</v>
      </c>
      <c r="F442" s="285">
        <v>266127258</v>
      </c>
      <c r="G442" s="285">
        <v>3512913005.1300001</v>
      </c>
    </row>
    <row r="443" spans="1:7" x14ac:dyDescent="0.25">
      <c r="A443" s="284" t="s">
        <v>685</v>
      </c>
      <c r="B443" s="1">
        <f t="shared" si="6"/>
        <v>9</v>
      </c>
      <c r="C443" s="284" t="s">
        <v>686</v>
      </c>
      <c r="D443" s="285">
        <v>0</v>
      </c>
      <c r="E443" s="285">
        <v>0</v>
      </c>
      <c r="F443" s="285">
        <v>0</v>
      </c>
      <c r="G443" s="285">
        <v>0</v>
      </c>
    </row>
    <row r="444" spans="1:7" x14ac:dyDescent="0.25">
      <c r="A444" s="284" t="s">
        <v>687</v>
      </c>
      <c r="B444" s="1">
        <f t="shared" si="6"/>
        <v>13</v>
      </c>
      <c r="C444" s="284" t="s">
        <v>686</v>
      </c>
      <c r="D444" s="285">
        <v>0</v>
      </c>
      <c r="E444" s="285">
        <v>0</v>
      </c>
      <c r="F444" s="285">
        <v>0</v>
      </c>
      <c r="G444" s="285">
        <v>0</v>
      </c>
    </row>
    <row r="445" spans="1:7" x14ac:dyDescent="0.25">
      <c r="A445" s="284" t="s">
        <v>688</v>
      </c>
      <c r="B445" s="1">
        <f t="shared" si="6"/>
        <v>3</v>
      </c>
      <c r="C445" s="284" t="s">
        <v>689</v>
      </c>
      <c r="D445" s="285">
        <v>24783814.760000002</v>
      </c>
      <c r="E445" s="285">
        <v>0</v>
      </c>
      <c r="F445" s="285">
        <v>1294076760.6300001</v>
      </c>
      <c r="G445" s="285">
        <v>1318860575.3900001</v>
      </c>
    </row>
    <row r="446" spans="1:7" x14ac:dyDescent="0.25">
      <c r="A446" s="284" t="s">
        <v>690</v>
      </c>
      <c r="B446" s="1">
        <f t="shared" si="6"/>
        <v>6</v>
      </c>
      <c r="C446" s="284" t="s">
        <v>691</v>
      </c>
      <c r="D446" s="285">
        <v>24783814.760000002</v>
      </c>
      <c r="E446" s="285">
        <v>0</v>
      </c>
      <c r="F446" s="285">
        <v>1294076760.6300001</v>
      </c>
      <c r="G446" s="285">
        <v>1318860575.3900001</v>
      </c>
    </row>
    <row r="447" spans="1:7" x14ac:dyDescent="0.25">
      <c r="A447" s="284" t="s">
        <v>692</v>
      </c>
      <c r="B447" s="1">
        <f t="shared" si="6"/>
        <v>9</v>
      </c>
      <c r="C447" s="284" t="s">
        <v>693</v>
      </c>
      <c r="D447" s="285">
        <v>0</v>
      </c>
      <c r="E447" s="285">
        <v>0</v>
      </c>
      <c r="F447" s="285">
        <v>0</v>
      </c>
      <c r="G447" s="285">
        <v>0</v>
      </c>
    </row>
    <row r="448" spans="1:7" x14ac:dyDescent="0.25">
      <c r="A448" s="284" t="s">
        <v>694</v>
      </c>
      <c r="B448" s="1">
        <f t="shared" si="6"/>
        <v>13</v>
      </c>
      <c r="C448" s="284" t="s">
        <v>693</v>
      </c>
      <c r="D448" s="285">
        <v>0</v>
      </c>
      <c r="E448" s="285">
        <v>0</v>
      </c>
      <c r="F448" s="285">
        <v>0</v>
      </c>
      <c r="G448" s="285">
        <v>0</v>
      </c>
    </row>
    <row r="449" spans="1:7" x14ac:dyDescent="0.25">
      <c r="A449" s="284" t="s">
        <v>695</v>
      </c>
      <c r="B449" s="1">
        <f t="shared" si="6"/>
        <v>9</v>
      </c>
      <c r="C449" s="284" t="s">
        <v>696</v>
      </c>
      <c r="D449" s="285">
        <v>24783814.760000002</v>
      </c>
      <c r="E449" s="285">
        <v>0</v>
      </c>
      <c r="F449" s="285">
        <v>1294076760.6300001</v>
      </c>
      <c r="G449" s="285">
        <v>1318860575.3900001</v>
      </c>
    </row>
    <row r="450" spans="1:7" x14ac:dyDescent="0.25">
      <c r="A450" s="284" t="s">
        <v>697</v>
      </c>
      <c r="B450" s="1">
        <f t="shared" si="6"/>
        <v>13</v>
      </c>
      <c r="C450" s="284" t="s">
        <v>696</v>
      </c>
      <c r="D450" s="285">
        <v>24783814.760000002</v>
      </c>
      <c r="E450" s="285">
        <v>0</v>
      </c>
      <c r="F450" s="285">
        <v>1294076760.6300001</v>
      </c>
      <c r="G450" s="285">
        <v>1318860575.3900001</v>
      </c>
    </row>
    <row r="451" spans="1:7" x14ac:dyDescent="0.25">
      <c r="A451" s="284" t="s">
        <v>698</v>
      </c>
      <c r="B451" s="1">
        <f t="shared" si="6"/>
        <v>9</v>
      </c>
      <c r="C451" s="284" t="s">
        <v>699</v>
      </c>
      <c r="D451" s="285">
        <v>0</v>
      </c>
      <c r="E451" s="285">
        <v>0</v>
      </c>
      <c r="F451" s="285">
        <v>0</v>
      </c>
      <c r="G451" s="285">
        <v>0</v>
      </c>
    </row>
    <row r="452" spans="1:7" x14ac:dyDescent="0.25">
      <c r="A452" s="284" t="s">
        <v>700</v>
      </c>
      <c r="B452" s="1">
        <f t="shared" si="6"/>
        <v>13</v>
      </c>
      <c r="C452" s="284" t="s">
        <v>699</v>
      </c>
      <c r="D452" s="285">
        <v>0</v>
      </c>
      <c r="E452" s="285">
        <v>0</v>
      </c>
      <c r="F452" s="285">
        <v>0</v>
      </c>
      <c r="G452" s="285">
        <v>0</v>
      </c>
    </row>
    <row r="453" spans="1:7" x14ac:dyDescent="0.25">
      <c r="A453" s="284" t="s">
        <v>701</v>
      </c>
      <c r="B453" s="1">
        <f t="shared" si="6"/>
        <v>9</v>
      </c>
      <c r="C453" s="284" t="s">
        <v>702</v>
      </c>
      <c r="D453" s="285">
        <v>0</v>
      </c>
      <c r="E453" s="285">
        <v>0</v>
      </c>
      <c r="F453" s="285">
        <v>0</v>
      </c>
      <c r="G453" s="285">
        <v>0</v>
      </c>
    </row>
    <row r="454" spans="1:7" x14ac:dyDescent="0.25">
      <c r="A454" s="284" t="s">
        <v>703</v>
      </c>
      <c r="B454" s="1">
        <f t="shared" si="6"/>
        <v>13</v>
      </c>
      <c r="C454" s="284" t="s">
        <v>702</v>
      </c>
      <c r="D454" s="285">
        <v>0</v>
      </c>
      <c r="E454" s="285">
        <v>0</v>
      </c>
      <c r="F454" s="285">
        <v>0</v>
      </c>
      <c r="G454" s="285">
        <v>0</v>
      </c>
    </row>
    <row r="455" spans="1:7" x14ac:dyDescent="0.25">
      <c r="A455" s="284" t="s">
        <v>704</v>
      </c>
      <c r="B455" s="1">
        <f t="shared" si="6"/>
        <v>6</v>
      </c>
      <c r="C455" s="284" t="s">
        <v>705</v>
      </c>
      <c r="D455" s="285">
        <v>0</v>
      </c>
      <c r="E455" s="285">
        <v>0</v>
      </c>
      <c r="F455" s="285">
        <v>0</v>
      </c>
      <c r="G455" s="285">
        <v>0</v>
      </c>
    </row>
    <row r="456" spans="1:7" x14ac:dyDescent="0.25">
      <c r="A456" s="284" t="s">
        <v>706</v>
      </c>
      <c r="B456" s="1">
        <f t="shared" si="6"/>
        <v>9</v>
      </c>
      <c r="C456" s="284" t="s">
        <v>707</v>
      </c>
      <c r="D456" s="285">
        <v>0</v>
      </c>
      <c r="E456" s="285">
        <v>0</v>
      </c>
      <c r="F456" s="285">
        <v>0</v>
      </c>
      <c r="G456" s="285">
        <v>0</v>
      </c>
    </row>
    <row r="457" spans="1:7" x14ac:dyDescent="0.25">
      <c r="A457" s="284" t="s">
        <v>708</v>
      </c>
      <c r="B457" s="1">
        <f t="shared" si="6"/>
        <v>13</v>
      </c>
      <c r="C457" s="284" t="s">
        <v>707</v>
      </c>
      <c r="D457" s="285">
        <v>0</v>
      </c>
      <c r="E457" s="285">
        <v>0</v>
      </c>
      <c r="F457" s="285">
        <v>0</v>
      </c>
      <c r="G457" s="285">
        <v>0</v>
      </c>
    </row>
    <row r="458" spans="1:7" x14ac:dyDescent="0.25">
      <c r="A458" s="284" t="s">
        <v>709</v>
      </c>
      <c r="B458" s="1">
        <f t="shared" ref="B458:B521" si="7">LEN(A458)</f>
        <v>1</v>
      </c>
      <c r="C458" s="284" t="s">
        <v>710</v>
      </c>
      <c r="D458" s="285">
        <v>147724267248.11899</v>
      </c>
      <c r="E458" s="285">
        <v>27987752</v>
      </c>
      <c r="F458" s="285">
        <v>9285612</v>
      </c>
      <c r="G458" s="285">
        <v>147705565108.12</v>
      </c>
    </row>
    <row r="459" spans="1:7" x14ac:dyDescent="0.25">
      <c r="A459" s="284" t="s">
        <v>711</v>
      </c>
      <c r="B459" s="1">
        <f t="shared" si="7"/>
        <v>3</v>
      </c>
      <c r="C459" s="284" t="s">
        <v>712</v>
      </c>
      <c r="D459" s="285">
        <v>147724267248.11899</v>
      </c>
      <c r="E459" s="285">
        <v>27987752</v>
      </c>
      <c r="F459" s="285">
        <v>9285612</v>
      </c>
      <c r="G459" s="285">
        <v>147705565108.11899</v>
      </c>
    </row>
    <row r="460" spans="1:7" x14ac:dyDescent="0.25">
      <c r="A460" s="284" t="s">
        <v>713</v>
      </c>
      <c r="B460" s="1">
        <f t="shared" si="7"/>
        <v>6</v>
      </c>
      <c r="C460" s="284" t="s">
        <v>714</v>
      </c>
      <c r="D460" s="285">
        <v>-53788504787.151001</v>
      </c>
      <c r="E460" s="285">
        <v>0</v>
      </c>
      <c r="F460" s="285">
        <v>0</v>
      </c>
      <c r="G460" s="285">
        <v>-53788504787.151001</v>
      </c>
    </row>
    <row r="461" spans="1:7" x14ac:dyDescent="0.25">
      <c r="A461" s="284" t="s">
        <v>715</v>
      </c>
      <c r="B461" s="1">
        <f t="shared" si="7"/>
        <v>9</v>
      </c>
      <c r="C461" s="284" t="s">
        <v>716</v>
      </c>
      <c r="D461" s="285">
        <v>-53788504787.151001</v>
      </c>
      <c r="E461" s="285">
        <v>0</v>
      </c>
      <c r="F461" s="285">
        <v>0</v>
      </c>
      <c r="G461" s="285">
        <v>-53788504787.151001</v>
      </c>
    </row>
    <row r="462" spans="1:7" x14ac:dyDescent="0.25">
      <c r="A462" s="284" t="s">
        <v>717</v>
      </c>
      <c r="B462" s="1">
        <f t="shared" si="7"/>
        <v>13</v>
      </c>
      <c r="C462" s="284" t="s">
        <v>718</v>
      </c>
      <c r="D462" s="285">
        <v>-53788504787.151001</v>
      </c>
      <c r="E462" s="285">
        <v>0</v>
      </c>
      <c r="F462" s="285">
        <v>0</v>
      </c>
      <c r="G462" s="285">
        <v>-53788504787.151001</v>
      </c>
    </row>
    <row r="463" spans="1:7" ht="30" x14ac:dyDescent="0.25">
      <c r="A463" s="284" t="s">
        <v>719</v>
      </c>
      <c r="B463" s="1">
        <f t="shared" si="7"/>
        <v>13</v>
      </c>
      <c r="C463" s="284" t="s">
        <v>720</v>
      </c>
      <c r="D463" s="285">
        <v>0</v>
      </c>
      <c r="E463" s="285">
        <v>0</v>
      </c>
      <c r="F463" s="285">
        <v>0</v>
      </c>
      <c r="G463" s="285">
        <v>0</v>
      </c>
    </row>
    <row r="464" spans="1:7" x14ac:dyDescent="0.25">
      <c r="A464" s="284" t="s">
        <v>721</v>
      </c>
      <c r="B464" s="1">
        <f t="shared" si="7"/>
        <v>6</v>
      </c>
      <c r="C464" s="284" t="s">
        <v>722</v>
      </c>
      <c r="D464" s="285">
        <v>201512772035.26999</v>
      </c>
      <c r="E464" s="285">
        <v>27987752</v>
      </c>
      <c r="F464" s="285">
        <v>9285612</v>
      </c>
      <c r="G464" s="285">
        <v>201494069895.26999</v>
      </c>
    </row>
    <row r="465" spans="1:7" x14ac:dyDescent="0.25">
      <c r="A465" s="284" t="s">
        <v>723</v>
      </c>
      <c r="B465" s="1">
        <f t="shared" si="7"/>
        <v>9</v>
      </c>
      <c r="C465" s="284" t="s">
        <v>724</v>
      </c>
      <c r="D465" s="285">
        <v>211103975179.76999</v>
      </c>
      <c r="E465" s="285">
        <v>0</v>
      </c>
      <c r="F465" s="285">
        <v>6340263</v>
      </c>
      <c r="G465" s="285">
        <v>211110315442.76999</v>
      </c>
    </row>
    <row r="466" spans="1:7" x14ac:dyDescent="0.25">
      <c r="A466" s="284" t="s">
        <v>725</v>
      </c>
      <c r="B466" s="1">
        <f t="shared" si="7"/>
        <v>13</v>
      </c>
      <c r="C466" s="284" t="s">
        <v>724</v>
      </c>
      <c r="D466" s="285">
        <v>216446128501.45001</v>
      </c>
      <c r="E466" s="285">
        <v>0</v>
      </c>
      <c r="F466" s="285">
        <v>0</v>
      </c>
      <c r="G466" s="285">
        <v>216446128501.45001</v>
      </c>
    </row>
    <row r="467" spans="1:7" ht="30" x14ac:dyDescent="0.25">
      <c r="A467" s="284" t="s">
        <v>726</v>
      </c>
      <c r="B467" s="1">
        <f t="shared" si="7"/>
        <v>13</v>
      </c>
      <c r="C467" s="284" t="s">
        <v>727</v>
      </c>
      <c r="D467" s="285">
        <v>-5342153321.6800003</v>
      </c>
      <c r="E467" s="285">
        <v>0</v>
      </c>
      <c r="F467" s="285">
        <v>6340263</v>
      </c>
      <c r="G467" s="285">
        <v>-5335813058.6800003</v>
      </c>
    </row>
    <row r="468" spans="1:7" x14ac:dyDescent="0.25">
      <c r="A468" s="284" t="s">
        <v>728</v>
      </c>
      <c r="B468" s="1">
        <f t="shared" si="7"/>
        <v>9</v>
      </c>
      <c r="C468" s="284" t="s">
        <v>729</v>
      </c>
      <c r="D468" s="285">
        <v>-9591203144.5</v>
      </c>
      <c r="E468" s="285">
        <v>27987752</v>
      </c>
      <c r="F468" s="285">
        <v>2945349</v>
      </c>
      <c r="G468" s="285">
        <v>-9616245547.5</v>
      </c>
    </row>
    <row r="469" spans="1:7" x14ac:dyDescent="0.25">
      <c r="A469" s="284" t="s">
        <v>730</v>
      </c>
      <c r="B469" s="1">
        <f t="shared" si="7"/>
        <v>13</v>
      </c>
      <c r="C469" s="284" t="s">
        <v>729</v>
      </c>
      <c r="D469" s="285">
        <v>-7448601463.5200005</v>
      </c>
      <c r="E469" s="285">
        <v>0</v>
      </c>
      <c r="F469" s="285">
        <v>0</v>
      </c>
      <c r="G469" s="285">
        <v>-7448601463.5200005</v>
      </c>
    </row>
    <row r="470" spans="1:7" ht="30" x14ac:dyDescent="0.25">
      <c r="A470" s="284" t="s">
        <v>731</v>
      </c>
      <c r="B470" s="1">
        <f t="shared" si="7"/>
        <v>13</v>
      </c>
      <c r="C470" s="284" t="s">
        <v>727</v>
      </c>
      <c r="D470" s="285">
        <v>-2142601680.98</v>
      </c>
      <c r="E470" s="285">
        <v>27987752</v>
      </c>
      <c r="F470" s="285">
        <v>2945349</v>
      </c>
      <c r="G470" s="285">
        <v>-2167644083.98</v>
      </c>
    </row>
    <row r="471" spans="1:7" x14ac:dyDescent="0.25">
      <c r="A471" s="284" t="s">
        <v>732</v>
      </c>
      <c r="B471" s="1">
        <f t="shared" si="7"/>
        <v>6</v>
      </c>
      <c r="C471" s="284" t="s">
        <v>733</v>
      </c>
      <c r="D471" s="285">
        <v>0</v>
      </c>
      <c r="E471" s="285">
        <v>0</v>
      </c>
      <c r="F471" s="285">
        <v>0</v>
      </c>
      <c r="G471" s="285">
        <v>0</v>
      </c>
    </row>
    <row r="472" spans="1:7" x14ac:dyDescent="0.25">
      <c r="A472" s="284" t="s">
        <v>734</v>
      </c>
      <c r="B472" s="1">
        <f t="shared" si="7"/>
        <v>9</v>
      </c>
      <c r="C472" s="284" t="s">
        <v>735</v>
      </c>
      <c r="D472" s="285">
        <v>0</v>
      </c>
      <c r="E472" s="285">
        <v>0</v>
      </c>
      <c r="F472" s="285">
        <v>0</v>
      </c>
      <c r="G472" s="285">
        <v>0</v>
      </c>
    </row>
    <row r="473" spans="1:7" x14ac:dyDescent="0.25">
      <c r="A473" s="284" t="s">
        <v>736</v>
      </c>
      <c r="B473" s="1">
        <f t="shared" si="7"/>
        <v>13</v>
      </c>
      <c r="C473" s="284" t="s">
        <v>737</v>
      </c>
      <c r="D473" s="285">
        <v>0</v>
      </c>
      <c r="E473" s="285">
        <v>0</v>
      </c>
      <c r="F473" s="285">
        <v>0</v>
      </c>
      <c r="G473" s="285">
        <v>0</v>
      </c>
    </row>
    <row r="474" spans="1:7" x14ac:dyDescent="0.25">
      <c r="A474" s="284" t="s">
        <v>738</v>
      </c>
      <c r="B474" s="1">
        <f t="shared" si="7"/>
        <v>9</v>
      </c>
      <c r="C474" s="284" t="s">
        <v>739</v>
      </c>
      <c r="D474" s="285">
        <v>0</v>
      </c>
      <c r="E474" s="285">
        <v>0</v>
      </c>
      <c r="F474" s="285">
        <v>0</v>
      </c>
      <c r="G474" s="285">
        <v>0</v>
      </c>
    </row>
    <row r="475" spans="1:7" x14ac:dyDescent="0.25">
      <c r="A475" s="284" t="s">
        <v>740</v>
      </c>
      <c r="B475" s="1">
        <f t="shared" si="7"/>
        <v>13</v>
      </c>
      <c r="C475" s="284" t="s">
        <v>739</v>
      </c>
      <c r="D475" s="285">
        <v>0</v>
      </c>
      <c r="E475" s="285">
        <v>0</v>
      </c>
      <c r="F475" s="285">
        <v>0</v>
      </c>
      <c r="G475" s="285">
        <v>0</v>
      </c>
    </row>
    <row r="476" spans="1:7" ht="30" x14ac:dyDescent="0.25">
      <c r="A476" s="284" t="s">
        <v>741</v>
      </c>
      <c r="B476" s="1">
        <f t="shared" si="7"/>
        <v>6</v>
      </c>
      <c r="C476" s="284" t="s">
        <v>742</v>
      </c>
      <c r="D476" s="285">
        <v>0</v>
      </c>
      <c r="E476" s="285">
        <v>0</v>
      </c>
      <c r="F476" s="285">
        <v>0</v>
      </c>
      <c r="G476" s="285">
        <v>0</v>
      </c>
    </row>
    <row r="477" spans="1:7" x14ac:dyDescent="0.25">
      <c r="A477" s="284" t="s">
        <v>743</v>
      </c>
      <c r="B477" s="1">
        <f t="shared" si="7"/>
        <v>9</v>
      </c>
      <c r="C477" s="284" t="s">
        <v>744</v>
      </c>
      <c r="D477" s="285">
        <v>0</v>
      </c>
      <c r="E477" s="285">
        <v>0</v>
      </c>
      <c r="F477" s="285">
        <v>0</v>
      </c>
      <c r="G477" s="285">
        <v>0</v>
      </c>
    </row>
    <row r="478" spans="1:7" x14ac:dyDescent="0.25">
      <c r="A478" s="284" t="s">
        <v>745</v>
      </c>
      <c r="B478" s="1">
        <f t="shared" si="7"/>
        <v>13</v>
      </c>
      <c r="C478" s="284" t="s">
        <v>746</v>
      </c>
      <c r="D478" s="285">
        <v>0</v>
      </c>
      <c r="E478" s="285">
        <v>0</v>
      </c>
      <c r="F478" s="285">
        <v>0</v>
      </c>
      <c r="G478" s="285">
        <v>0</v>
      </c>
    </row>
    <row r="479" spans="1:7" x14ac:dyDescent="0.25">
      <c r="A479" s="284" t="s">
        <v>747</v>
      </c>
      <c r="B479" s="1">
        <f t="shared" si="7"/>
        <v>13</v>
      </c>
      <c r="C479" s="284" t="s">
        <v>748</v>
      </c>
      <c r="D479" s="285">
        <v>0</v>
      </c>
      <c r="E479" s="285">
        <v>0</v>
      </c>
      <c r="F479" s="285">
        <v>0</v>
      </c>
      <c r="G479" s="285">
        <v>0</v>
      </c>
    </row>
    <row r="480" spans="1:7" ht="30" x14ac:dyDescent="0.25">
      <c r="A480" s="284" t="s">
        <v>749</v>
      </c>
      <c r="B480" s="1">
        <f t="shared" si="7"/>
        <v>13</v>
      </c>
      <c r="C480" s="284" t="s">
        <v>750</v>
      </c>
      <c r="D480" s="285">
        <v>0</v>
      </c>
      <c r="E480" s="285">
        <v>0</v>
      </c>
      <c r="F480" s="285">
        <v>0</v>
      </c>
      <c r="G480" s="285">
        <v>0</v>
      </c>
    </row>
    <row r="481" spans="1:7" ht="30" x14ac:dyDescent="0.25">
      <c r="A481" s="284" t="s">
        <v>751</v>
      </c>
      <c r="B481" s="1">
        <f t="shared" si="7"/>
        <v>13</v>
      </c>
      <c r="C481" s="284" t="s">
        <v>752</v>
      </c>
      <c r="D481" s="285">
        <v>0</v>
      </c>
      <c r="E481" s="285">
        <v>0</v>
      </c>
      <c r="F481" s="285">
        <v>0</v>
      </c>
      <c r="G481" s="285">
        <v>0</v>
      </c>
    </row>
    <row r="482" spans="1:7" x14ac:dyDescent="0.25">
      <c r="A482" s="284" t="s">
        <v>753</v>
      </c>
      <c r="B482" s="1">
        <f t="shared" si="7"/>
        <v>9</v>
      </c>
      <c r="C482" s="284" t="s">
        <v>754</v>
      </c>
      <c r="D482" s="285">
        <v>0</v>
      </c>
      <c r="E482" s="285">
        <v>0</v>
      </c>
      <c r="F482" s="285">
        <v>0</v>
      </c>
      <c r="G482" s="285">
        <v>0</v>
      </c>
    </row>
    <row r="483" spans="1:7" x14ac:dyDescent="0.25">
      <c r="A483" s="284" t="s">
        <v>755</v>
      </c>
      <c r="B483" s="1">
        <f t="shared" si="7"/>
        <v>13</v>
      </c>
      <c r="C483" s="284" t="s">
        <v>756</v>
      </c>
      <c r="D483" s="285">
        <v>0</v>
      </c>
      <c r="E483" s="285">
        <v>0</v>
      </c>
      <c r="F483" s="285">
        <v>0</v>
      </c>
      <c r="G483" s="285">
        <v>0</v>
      </c>
    </row>
    <row r="484" spans="1:7" x14ac:dyDescent="0.25">
      <c r="A484" s="284" t="s">
        <v>757</v>
      </c>
      <c r="B484" s="1">
        <f t="shared" si="7"/>
        <v>9</v>
      </c>
      <c r="C484" s="284" t="s">
        <v>758</v>
      </c>
      <c r="D484" s="285">
        <v>0</v>
      </c>
      <c r="E484" s="285">
        <v>0</v>
      </c>
      <c r="F484" s="285">
        <v>0</v>
      </c>
      <c r="G484" s="285">
        <v>0</v>
      </c>
    </row>
    <row r="485" spans="1:7" x14ac:dyDescent="0.25">
      <c r="A485" s="284" t="s">
        <v>759</v>
      </c>
      <c r="B485" s="1">
        <f t="shared" si="7"/>
        <v>13</v>
      </c>
      <c r="C485" s="284" t="s">
        <v>760</v>
      </c>
      <c r="D485" s="285">
        <v>0</v>
      </c>
      <c r="E485" s="285">
        <v>0</v>
      </c>
      <c r="F485" s="285">
        <v>0</v>
      </c>
      <c r="G485" s="285">
        <v>0</v>
      </c>
    </row>
    <row r="486" spans="1:7" x14ac:dyDescent="0.25">
      <c r="A486" s="284" t="s">
        <v>761</v>
      </c>
      <c r="B486" s="1">
        <f t="shared" si="7"/>
        <v>1</v>
      </c>
      <c r="C486" s="284" t="s">
        <v>762</v>
      </c>
      <c r="D486" s="285">
        <v>76080086735.380005</v>
      </c>
      <c r="E486" s="285">
        <v>33051855200.029999</v>
      </c>
      <c r="F486" s="285">
        <v>118382530463.13</v>
      </c>
      <c r="G486" s="285">
        <v>161410761998.48001</v>
      </c>
    </row>
    <row r="487" spans="1:7" x14ac:dyDescent="0.25">
      <c r="A487" s="284" t="s">
        <v>763</v>
      </c>
      <c r="B487" s="1">
        <f t="shared" si="7"/>
        <v>3</v>
      </c>
      <c r="C487" s="284" t="s">
        <v>764</v>
      </c>
      <c r="D487" s="285">
        <v>1913188</v>
      </c>
      <c r="E487" s="285">
        <v>0</v>
      </c>
      <c r="F487" s="285">
        <v>23350844</v>
      </c>
      <c r="G487" s="285">
        <v>25264032</v>
      </c>
    </row>
    <row r="488" spans="1:7" ht="30" x14ac:dyDescent="0.25">
      <c r="A488" s="284" t="s">
        <v>765</v>
      </c>
      <c r="B488" s="1">
        <f t="shared" si="7"/>
        <v>6</v>
      </c>
      <c r="C488" s="284" t="s">
        <v>766</v>
      </c>
      <c r="D488" s="285">
        <v>1913188</v>
      </c>
      <c r="E488" s="285">
        <v>0</v>
      </c>
      <c r="F488" s="285">
        <v>23350844</v>
      </c>
      <c r="G488" s="285">
        <v>25264032</v>
      </c>
    </row>
    <row r="489" spans="1:7" x14ac:dyDescent="0.25">
      <c r="A489" s="284" t="s">
        <v>767</v>
      </c>
      <c r="B489" s="1">
        <f t="shared" si="7"/>
        <v>9</v>
      </c>
      <c r="C489" s="284" t="s">
        <v>37</v>
      </c>
      <c r="D489" s="285">
        <v>1913188</v>
      </c>
      <c r="E489" s="285">
        <v>0</v>
      </c>
      <c r="F489" s="285">
        <v>3050844</v>
      </c>
      <c r="G489" s="285">
        <v>4964032</v>
      </c>
    </row>
    <row r="490" spans="1:7" x14ac:dyDescent="0.25">
      <c r="A490" s="284" t="s">
        <v>768</v>
      </c>
      <c r="B490" s="1">
        <f t="shared" si="7"/>
        <v>13</v>
      </c>
      <c r="C490" s="284" t="s">
        <v>37</v>
      </c>
      <c r="D490" s="285">
        <v>1913188</v>
      </c>
      <c r="E490" s="285">
        <v>0</v>
      </c>
      <c r="F490" s="285">
        <v>3050844</v>
      </c>
      <c r="G490" s="285">
        <v>4964032</v>
      </c>
    </row>
    <row r="491" spans="1:7" x14ac:dyDescent="0.25">
      <c r="A491" s="284" t="s">
        <v>1115</v>
      </c>
      <c r="B491" s="1">
        <f t="shared" si="7"/>
        <v>9</v>
      </c>
      <c r="C491" s="284" t="s">
        <v>40</v>
      </c>
      <c r="D491" s="285">
        <v>0</v>
      </c>
      <c r="E491" s="285">
        <v>0</v>
      </c>
      <c r="F491" s="285">
        <v>20300000</v>
      </c>
      <c r="G491" s="285">
        <v>20300000</v>
      </c>
    </row>
    <row r="492" spans="1:7" x14ac:dyDescent="0.25">
      <c r="A492" s="284" t="s">
        <v>1114</v>
      </c>
      <c r="B492" s="1">
        <f t="shared" si="7"/>
        <v>13</v>
      </c>
      <c r="C492" s="284" t="s">
        <v>44</v>
      </c>
      <c r="D492" s="285">
        <v>0</v>
      </c>
      <c r="E492" s="285">
        <v>0</v>
      </c>
      <c r="F492" s="285">
        <v>20300000</v>
      </c>
      <c r="G492" s="285">
        <v>20300000</v>
      </c>
    </row>
    <row r="493" spans="1:7" x14ac:dyDescent="0.25">
      <c r="A493" s="284" t="s">
        <v>1096</v>
      </c>
      <c r="B493" s="1">
        <f t="shared" si="7"/>
        <v>3</v>
      </c>
      <c r="C493" s="284" t="s">
        <v>1095</v>
      </c>
      <c r="D493" s="285">
        <v>126949300</v>
      </c>
      <c r="E493" s="285">
        <v>0</v>
      </c>
      <c r="F493" s="285">
        <v>0</v>
      </c>
      <c r="G493" s="285">
        <v>126949300</v>
      </c>
    </row>
    <row r="494" spans="1:7" x14ac:dyDescent="0.25">
      <c r="A494" s="284" t="s">
        <v>1094</v>
      </c>
      <c r="B494" s="1">
        <f t="shared" si="7"/>
        <v>6</v>
      </c>
      <c r="C494" s="284" t="s">
        <v>1093</v>
      </c>
      <c r="D494" s="285">
        <v>126949300</v>
      </c>
      <c r="E494" s="285">
        <v>0</v>
      </c>
      <c r="F494" s="285">
        <v>0</v>
      </c>
      <c r="G494" s="285">
        <v>126949300</v>
      </c>
    </row>
    <row r="495" spans="1:7" x14ac:dyDescent="0.25">
      <c r="A495" s="284" t="s">
        <v>1092</v>
      </c>
      <c r="B495" s="1">
        <f t="shared" si="7"/>
        <v>9</v>
      </c>
      <c r="C495" s="284" t="s">
        <v>1090</v>
      </c>
      <c r="D495" s="285">
        <v>499900</v>
      </c>
      <c r="E495" s="285">
        <v>0</v>
      </c>
      <c r="F495" s="285">
        <v>0</v>
      </c>
      <c r="G495" s="285">
        <v>499900</v>
      </c>
    </row>
    <row r="496" spans="1:7" x14ac:dyDescent="0.25">
      <c r="A496" s="284" t="s">
        <v>1091</v>
      </c>
      <c r="B496" s="1">
        <f t="shared" si="7"/>
        <v>13</v>
      </c>
      <c r="C496" s="284" t="s">
        <v>1090</v>
      </c>
      <c r="D496" s="285">
        <v>499900</v>
      </c>
      <c r="E496" s="285">
        <v>0</v>
      </c>
      <c r="F496" s="285">
        <v>0</v>
      </c>
      <c r="G496" s="285">
        <v>499900</v>
      </c>
    </row>
    <row r="497" spans="1:7" ht="30" x14ac:dyDescent="0.25">
      <c r="A497" s="284" t="s">
        <v>1089</v>
      </c>
      <c r="B497" s="1">
        <f t="shared" si="7"/>
        <v>9</v>
      </c>
      <c r="C497" s="284" t="s">
        <v>1087</v>
      </c>
      <c r="D497" s="285">
        <v>126449400</v>
      </c>
      <c r="E497" s="285">
        <v>0</v>
      </c>
      <c r="F497" s="285">
        <v>0</v>
      </c>
      <c r="G497" s="285">
        <v>126449400</v>
      </c>
    </row>
    <row r="498" spans="1:7" ht="30" x14ac:dyDescent="0.25">
      <c r="A498" s="284" t="s">
        <v>1088</v>
      </c>
      <c r="B498" s="1">
        <f t="shared" si="7"/>
        <v>13</v>
      </c>
      <c r="C498" s="284" t="s">
        <v>1087</v>
      </c>
      <c r="D498" s="285">
        <v>126449400</v>
      </c>
      <c r="E498" s="285">
        <v>0</v>
      </c>
      <c r="F498" s="285">
        <v>0</v>
      </c>
      <c r="G498" s="285">
        <v>126449400</v>
      </c>
    </row>
    <row r="499" spans="1:7" x14ac:dyDescent="0.25">
      <c r="A499" s="284" t="s">
        <v>769</v>
      </c>
      <c r="B499" s="1">
        <f t="shared" si="7"/>
        <v>3</v>
      </c>
      <c r="C499" s="284" t="s">
        <v>770</v>
      </c>
      <c r="D499" s="285">
        <v>75795494877.229996</v>
      </c>
      <c r="E499" s="285">
        <v>32993377319.360001</v>
      </c>
      <c r="F499" s="285">
        <v>118196514795.81</v>
      </c>
      <c r="G499" s="285">
        <v>160998632353.67999</v>
      </c>
    </row>
    <row r="500" spans="1:7" x14ac:dyDescent="0.25">
      <c r="A500" s="284" t="s">
        <v>771</v>
      </c>
      <c r="B500" s="1">
        <f t="shared" si="7"/>
        <v>6</v>
      </c>
      <c r="C500" s="284" t="s">
        <v>772</v>
      </c>
      <c r="D500" s="285">
        <v>70434849798.229996</v>
      </c>
      <c r="E500" s="285">
        <v>64253003.359999999</v>
      </c>
      <c r="F500" s="285">
        <v>81438542479.809998</v>
      </c>
      <c r="G500" s="285">
        <v>151809139274.67999</v>
      </c>
    </row>
    <row r="501" spans="1:7" x14ac:dyDescent="0.25">
      <c r="A501" s="284" t="s">
        <v>773</v>
      </c>
      <c r="B501" s="1">
        <f t="shared" si="7"/>
        <v>9</v>
      </c>
      <c r="C501" s="284" t="s">
        <v>774</v>
      </c>
      <c r="D501" s="285">
        <v>62457997796.629997</v>
      </c>
      <c r="E501" s="285">
        <v>64253003.359999999</v>
      </c>
      <c r="F501" s="285">
        <v>72366684089.350006</v>
      </c>
      <c r="G501" s="285">
        <v>134760428882.62</v>
      </c>
    </row>
    <row r="502" spans="1:7" x14ac:dyDescent="0.25">
      <c r="A502" s="284" t="s">
        <v>775</v>
      </c>
      <c r="B502" s="1">
        <f t="shared" si="7"/>
        <v>9</v>
      </c>
      <c r="C502" s="284" t="s">
        <v>776</v>
      </c>
      <c r="D502" s="285">
        <v>7976852001.6000004</v>
      </c>
      <c r="E502" s="285">
        <v>0</v>
      </c>
      <c r="F502" s="285">
        <v>9071858390.4599991</v>
      </c>
      <c r="G502" s="285">
        <v>17048710392.059999</v>
      </c>
    </row>
    <row r="503" spans="1:7" x14ac:dyDescent="0.25">
      <c r="A503" s="284" t="s">
        <v>777</v>
      </c>
      <c r="B503" s="1">
        <f t="shared" si="7"/>
        <v>6</v>
      </c>
      <c r="C503" s="284" t="s">
        <v>778</v>
      </c>
      <c r="D503" s="285">
        <v>5360645079</v>
      </c>
      <c r="E503" s="285">
        <v>32929124316</v>
      </c>
      <c r="F503" s="285">
        <v>36757972316</v>
      </c>
      <c r="G503" s="285">
        <v>9189493079</v>
      </c>
    </row>
    <row r="504" spans="1:7" x14ac:dyDescent="0.25">
      <c r="A504" s="284" t="s">
        <v>779</v>
      </c>
      <c r="B504" s="1">
        <f t="shared" si="7"/>
        <v>9</v>
      </c>
      <c r="C504" s="284" t="s">
        <v>780</v>
      </c>
      <c r="D504" s="285">
        <v>5360645079</v>
      </c>
      <c r="E504" s="285">
        <v>32929124316</v>
      </c>
      <c r="F504" s="285">
        <v>36757972316</v>
      </c>
      <c r="G504" s="285">
        <v>9189493079</v>
      </c>
    </row>
    <row r="505" spans="1:7" x14ac:dyDescent="0.25">
      <c r="A505" s="284" t="s">
        <v>781</v>
      </c>
      <c r="B505" s="1">
        <f t="shared" si="7"/>
        <v>3</v>
      </c>
      <c r="C505" s="284" t="s">
        <v>782</v>
      </c>
      <c r="D505" s="285">
        <v>155729370.15000001</v>
      </c>
      <c r="E505" s="285">
        <v>58477880.670000002</v>
      </c>
      <c r="F505" s="285">
        <v>162664823.31999999</v>
      </c>
      <c r="G505" s="285">
        <v>259916312.80000001</v>
      </c>
    </row>
    <row r="506" spans="1:7" x14ac:dyDescent="0.25">
      <c r="A506" s="284" t="s">
        <v>788</v>
      </c>
      <c r="B506" s="1">
        <f t="shared" si="7"/>
        <v>6</v>
      </c>
      <c r="C506" s="284" t="s">
        <v>789</v>
      </c>
      <c r="D506" s="285">
        <v>155729370.15000001</v>
      </c>
      <c r="E506" s="285">
        <v>58477880.670000002</v>
      </c>
      <c r="F506" s="285">
        <v>162664823.31999999</v>
      </c>
      <c r="G506" s="285">
        <v>259916312.80000001</v>
      </c>
    </row>
    <row r="507" spans="1:7" x14ac:dyDescent="0.25">
      <c r="A507" s="284" t="s">
        <v>1086</v>
      </c>
      <c r="B507" s="1">
        <f t="shared" si="7"/>
        <v>9</v>
      </c>
      <c r="C507" s="284" t="s">
        <v>77</v>
      </c>
      <c r="D507" s="285">
        <v>58315099.159999996</v>
      </c>
      <c r="E507" s="285">
        <v>58477880.670000002</v>
      </c>
      <c r="F507" s="285">
        <v>116955761.34</v>
      </c>
      <c r="G507" s="285">
        <v>116792979.83</v>
      </c>
    </row>
    <row r="508" spans="1:7" x14ac:dyDescent="0.25">
      <c r="A508" s="284" t="s">
        <v>1085</v>
      </c>
      <c r="B508" s="1">
        <f t="shared" si="7"/>
        <v>13</v>
      </c>
      <c r="C508" s="284" t="s">
        <v>1084</v>
      </c>
      <c r="D508" s="285">
        <v>58315099.159999996</v>
      </c>
      <c r="E508" s="285">
        <v>58477880.670000002</v>
      </c>
      <c r="F508" s="285">
        <v>116955761.34</v>
      </c>
      <c r="G508" s="285">
        <v>116792979.83</v>
      </c>
    </row>
    <row r="509" spans="1:7" x14ac:dyDescent="0.25">
      <c r="A509" s="284" t="s">
        <v>790</v>
      </c>
      <c r="B509" s="1">
        <f t="shared" si="7"/>
        <v>9</v>
      </c>
      <c r="C509" s="284" t="s">
        <v>68</v>
      </c>
      <c r="D509" s="285">
        <v>87039000</v>
      </c>
      <c r="E509" s="285">
        <v>0</v>
      </c>
      <c r="F509" s="285">
        <v>0</v>
      </c>
      <c r="G509" s="285">
        <v>87039000</v>
      </c>
    </row>
    <row r="510" spans="1:7" x14ac:dyDescent="0.25">
      <c r="A510" s="284" t="s">
        <v>791</v>
      </c>
      <c r="B510" s="1">
        <f t="shared" si="7"/>
        <v>13</v>
      </c>
      <c r="C510" s="284" t="s">
        <v>68</v>
      </c>
      <c r="D510" s="285">
        <v>87039000</v>
      </c>
      <c r="E510" s="285">
        <v>0</v>
      </c>
      <c r="F510" s="285">
        <v>0</v>
      </c>
      <c r="G510" s="285">
        <v>87039000</v>
      </c>
    </row>
    <row r="511" spans="1:7" x14ac:dyDescent="0.25">
      <c r="A511" s="284" t="s">
        <v>1083</v>
      </c>
      <c r="B511" s="1">
        <f t="shared" si="7"/>
        <v>9</v>
      </c>
      <c r="C511" s="284" t="s">
        <v>80</v>
      </c>
      <c r="D511" s="285">
        <v>10342175.24</v>
      </c>
      <c r="E511" s="285">
        <v>0</v>
      </c>
      <c r="F511" s="285">
        <v>23630671.98</v>
      </c>
      <c r="G511" s="285">
        <v>33972847.219999999</v>
      </c>
    </row>
    <row r="512" spans="1:7" x14ac:dyDescent="0.25">
      <c r="A512" s="284" t="s">
        <v>1082</v>
      </c>
      <c r="B512" s="1">
        <f t="shared" si="7"/>
        <v>13</v>
      </c>
      <c r="C512" s="284" t="s">
        <v>80</v>
      </c>
      <c r="D512" s="285">
        <v>10342175.24</v>
      </c>
      <c r="E512" s="285">
        <v>0</v>
      </c>
      <c r="F512" s="285">
        <v>23630671.98</v>
      </c>
      <c r="G512" s="285">
        <v>33972847.219999999</v>
      </c>
    </row>
    <row r="513" spans="1:7" x14ac:dyDescent="0.25">
      <c r="A513" s="284" t="s">
        <v>792</v>
      </c>
      <c r="B513" s="1">
        <f t="shared" si="7"/>
        <v>9</v>
      </c>
      <c r="C513" s="284" t="s">
        <v>793</v>
      </c>
      <c r="D513" s="285">
        <v>33095.75</v>
      </c>
      <c r="E513" s="285">
        <v>0</v>
      </c>
      <c r="F513" s="285">
        <v>22078390</v>
      </c>
      <c r="G513" s="285">
        <v>22111485.75</v>
      </c>
    </row>
    <row r="514" spans="1:7" x14ac:dyDescent="0.25">
      <c r="A514" s="284" t="s">
        <v>1113</v>
      </c>
      <c r="B514" s="1">
        <f t="shared" si="7"/>
        <v>13</v>
      </c>
      <c r="C514" s="284" t="s">
        <v>793</v>
      </c>
      <c r="D514" s="285">
        <v>0</v>
      </c>
      <c r="E514" s="285">
        <v>0</v>
      </c>
      <c r="F514" s="285">
        <v>20390575</v>
      </c>
      <c r="G514" s="285">
        <v>20390575</v>
      </c>
    </row>
    <row r="515" spans="1:7" x14ac:dyDescent="0.25">
      <c r="A515" s="284" t="s">
        <v>794</v>
      </c>
      <c r="B515" s="1">
        <f t="shared" si="7"/>
        <v>13</v>
      </c>
      <c r="C515" s="284" t="s">
        <v>795</v>
      </c>
      <c r="D515" s="285">
        <v>3106.75</v>
      </c>
      <c r="E515" s="285">
        <v>0</v>
      </c>
      <c r="F515" s="285">
        <v>3185</v>
      </c>
      <c r="G515" s="285">
        <v>6291.75</v>
      </c>
    </row>
    <row r="516" spans="1:7" x14ac:dyDescent="0.25">
      <c r="A516" s="284" t="s">
        <v>796</v>
      </c>
      <c r="B516" s="1">
        <f t="shared" si="7"/>
        <v>13</v>
      </c>
      <c r="C516" s="284" t="s">
        <v>797</v>
      </c>
      <c r="D516" s="285">
        <v>29989</v>
      </c>
      <c r="E516" s="285">
        <v>0</v>
      </c>
      <c r="F516" s="285">
        <v>1684630</v>
      </c>
      <c r="G516" s="285">
        <v>1714619</v>
      </c>
    </row>
    <row r="517" spans="1:7" x14ac:dyDescent="0.25">
      <c r="A517" s="284" t="s">
        <v>803</v>
      </c>
      <c r="B517" s="1">
        <f t="shared" si="7"/>
        <v>1</v>
      </c>
      <c r="C517" s="284" t="s">
        <v>804</v>
      </c>
      <c r="D517" s="285">
        <v>68599423252.650002</v>
      </c>
      <c r="E517" s="285">
        <v>110688191382.89999</v>
      </c>
      <c r="F517" s="285">
        <v>18037830187.27</v>
      </c>
      <c r="G517" s="285">
        <v>161249784448.28</v>
      </c>
    </row>
    <row r="518" spans="1:7" x14ac:dyDescent="0.25">
      <c r="A518" s="284" t="s">
        <v>805</v>
      </c>
      <c r="B518" s="1">
        <f t="shared" si="7"/>
        <v>3</v>
      </c>
      <c r="C518" s="284" t="s">
        <v>806</v>
      </c>
      <c r="D518" s="285">
        <v>68115230977.720001</v>
      </c>
      <c r="E518" s="285">
        <v>108536991522.28999</v>
      </c>
      <c r="F518" s="285">
        <v>18033518940.91</v>
      </c>
      <c r="G518" s="285">
        <v>158618703559.10001</v>
      </c>
    </row>
    <row r="519" spans="1:7" x14ac:dyDescent="0.25">
      <c r="A519" s="284" t="s">
        <v>807</v>
      </c>
      <c r="B519" s="1">
        <f t="shared" si="7"/>
        <v>6</v>
      </c>
      <c r="C519" s="284" t="s">
        <v>808</v>
      </c>
      <c r="D519" s="285">
        <v>30958061795</v>
      </c>
      <c r="E519" s="285">
        <v>43710996024</v>
      </c>
      <c r="F519" s="285">
        <v>10166587799</v>
      </c>
      <c r="G519" s="285">
        <v>64502470020</v>
      </c>
    </row>
    <row r="520" spans="1:7" x14ac:dyDescent="0.25">
      <c r="A520" s="284" t="s">
        <v>809</v>
      </c>
      <c r="B520" s="1">
        <f t="shared" si="7"/>
        <v>9</v>
      </c>
      <c r="C520" s="284" t="s">
        <v>810</v>
      </c>
      <c r="D520" s="285">
        <v>23809920696</v>
      </c>
      <c r="E520" s="285">
        <v>34479279063</v>
      </c>
      <c r="F520" s="285">
        <v>8318083990</v>
      </c>
      <c r="G520" s="285">
        <v>49971115769</v>
      </c>
    </row>
    <row r="521" spans="1:7" x14ac:dyDescent="0.25">
      <c r="A521" s="284" t="s">
        <v>811</v>
      </c>
      <c r="B521" s="1">
        <f t="shared" si="7"/>
        <v>13</v>
      </c>
      <c r="C521" s="284" t="s">
        <v>810</v>
      </c>
      <c r="D521" s="285">
        <v>23809920696</v>
      </c>
      <c r="E521" s="285">
        <v>34479279063</v>
      </c>
      <c r="F521" s="285">
        <v>8318083990</v>
      </c>
      <c r="G521" s="285">
        <v>49971115769</v>
      </c>
    </row>
    <row r="522" spans="1:7" x14ac:dyDescent="0.25">
      <c r="A522" s="284" t="s">
        <v>812</v>
      </c>
      <c r="B522" s="1">
        <f t="shared" ref="B522:B585" si="8">LEN(A522)</f>
        <v>9</v>
      </c>
      <c r="C522" s="284" t="s">
        <v>813</v>
      </c>
      <c r="D522" s="285">
        <v>16004163</v>
      </c>
      <c r="E522" s="285">
        <v>13371584</v>
      </c>
      <c r="F522" s="285">
        <v>0</v>
      </c>
      <c r="G522" s="285">
        <v>29375747</v>
      </c>
    </row>
    <row r="523" spans="1:7" x14ac:dyDescent="0.25">
      <c r="A523" s="284" t="s">
        <v>814</v>
      </c>
      <c r="B523" s="1">
        <f t="shared" si="8"/>
        <v>13</v>
      </c>
      <c r="C523" s="284" t="s">
        <v>813</v>
      </c>
      <c r="D523" s="285">
        <v>16004163</v>
      </c>
      <c r="E523" s="285">
        <v>13371584</v>
      </c>
      <c r="F523" s="285">
        <v>0</v>
      </c>
      <c r="G523" s="285">
        <v>29375747</v>
      </c>
    </row>
    <row r="524" spans="1:7" x14ac:dyDescent="0.25">
      <c r="A524" s="284" t="s">
        <v>815</v>
      </c>
      <c r="B524" s="1">
        <f t="shared" si="8"/>
        <v>9</v>
      </c>
      <c r="C524" s="284" t="s">
        <v>816</v>
      </c>
      <c r="D524" s="285">
        <v>5149203965</v>
      </c>
      <c r="E524" s="285">
        <v>6854569080</v>
      </c>
      <c r="F524" s="285">
        <v>1690167718</v>
      </c>
      <c r="G524" s="285">
        <v>10313605327</v>
      </c>
    </row>
    <row r="525" spans="1:7" x14ac:dyDescent="0.25">
      <c r="A525" s="284" t="s">
        <v>817</v>
      </c>
      <c r="B525" s="1">
        <f t="shared" si="8"/>
        <v>13</v>
      </c>
      <c r="C525" s="284" t="s">
        <v>816</v>
      </c>
      <c r="D525" s="285">
        <v>5149203965</v>
      </c>
      <c r="E525" s="285">
        <v>6854569080</v>
      </c>
      <c r="F525" s="285">
        <v>1690167718</v>
      </c>
      <c r="G525" s="285">
        <v>10313605327</v>
      </c>
    </row>
    <row r="526" spans="1:7" x14ac:dyDescent="0.25">
      <c r="A526" s="284" t="s">
        <v>818</v>
      </c>
      <c r="B526" s="1">
        <f t="shared" si="8"/>
        <v>9</v>
      </c>
      <c r="C526" s="284" t="s">
        <v>819</v>
      </c>
      <c r="D526" s="285">
        <v>467858338</v>
      </c>
      <c r="E526" s="285">
        <v>787544672</v>
      </c>
      <c r="F526" s="285">
        <v>158336091</v>
      </c>
      <c r="G526" s="285">
        <v>1097066919</v>
      </c>
    </row>
    <row r="527" spans="1:7" x14ac:dyDescent="0.25">
      <c r="A527" s="284" t="s">
        <v>820</v>
      </c>
      <c r="B527" s="1">
        <f t="shared" si="8"/>
        <v>13</v>
      </c>
      <c r="C527" s="284" t="s">
        <v>819</v>
      </c>
      <c r="D527" s="285">
        <v>467858338</v>
      </c>
      <c r="E527" s="285">
        <v>787544672</v>
      </c>
      <c r="F527" s="285">
        <v>158336091</v>
      </c>
      <c r="G527" s="285">
        <v>1097066919</v>
      </c>
    </row>
    <row r="528" spans="1:7" x14ac:dyDescent="0.25">
      <c r="A528" s="284" t="s">
        <v>821</v>
      </c>
      <c r="B528" s="1">
        <f t="shared" si="8"/>
        <v>9</v>
      </c>
      <c r="C528" s="284" t="s">
        <v>650</v>
      </c>
      <c r="D528" s="285">
        <v>1515074633</v>
      </c>
      <c r="E528" s="285">
        <v>1576231625</v>
      </c>
      <c r="F528" s="285">
        <v>0</v>
      </c>
      <c r="G528" s="285">
        <v>3091306258</v>
      </c>
    </row>
    <row r="529" spans="1:7" x14ac:dyDescent="0.25">
      <c r="A529" s="284" t="s">
        <v>822</v>
      </c>
      <c r="B529" s="1">
        <f t="shared" si="8"/>
        <v>13</v>
      </c>
      <c r="C529" s="284" t="s">
        <v>823</v>
      </c>
      <c r="D529" s="285">
        <v>426442839</v>
      </c>
      <c r="E529" s="285">
        <v>551134739</v>
      </c>
      <c r="F529" s="285">
        <v>0</v>
      </c>
      <c r="G529" s="285">
        <v>977577578</v>
      </c>
    </row>
    <row r="530" spans="1:7" x14ac:dyDescent="0.25">
      <c r="A530" s="284" t="s">
        <v>824</v>
      </c>
      <c r="B530" s="1">
        <f t="shared" si="8"/>
        <v>13</v>
      </c>
      <c r="C530" s="284" t="s">
        <v>825</v>
      </c>
      <c r="D530" s="285">
        <v>811676459</v>
      </c>
      <c r="E530" s="285">
        <v>939929628</v>
      </c>
      <c r="F530" s="285">
        <v>0</v>
      </c>
      <c r="G530" s="285">
        <v>1751606087</v>
      </c>
    </row>
    <row r="531" spans="1:7" x14ac:dyDescent="0.25">
      <c r="A531" s="284" t="s">
        <v>1081</v>
      </c>
      <c r="B531" s="1">
        <f t="shared" si="8"/>
        <v>13</v>
      </c>
      <c r="C531" s="284" t="s">
        <v>1080</v>
      </c>
      <c r="D531" s="285">
        <v>276955335</v>
      </c>
      <c r="E531" s="285">
        <v>85167258</v>
      </c>
      <c r="F531" s="285">
        <v>0</v>
      </c>
      <c r="G531" s="285">
        <v>362122593</v>
      </c>
    </row>
    <row r="532" spans="1:7" x14ac:dyDescent="0.25">
      <c r="A532" s="284" t="s">
        <v>826</v>
      </c>
      <c r="B532" s="1">
        <f t="shared" si="8"/>
        <v>6</v>
      </c>
      <c r="C532" s="284" t="s">
        <v>827</v>
      </c>
      <c r="D532" s="285">
        <v>25921572</v>
      </c>
      <c r="E532" s="285">
        <v>45179169</v>
      </c>
      <c r="F532" s="285">
        <v>3906673</v>
      </c>
      <c r="G532" s="285">
        <v>67194068</v>
      </c>
    </row>
    <row r="533" spans="1:7" x14ac:dyDescent="0.25">
      <c r="A533" s="284" t="s">
        <v>828</v>
      </c>
      <c r="B533" s="1">
        <f t="shared" si="8"/>
        <v>9</v>
      </c>
      <c r="C533" s="284" t="s">
        <v>676</v>
      </c>
      <c r="D533" s="285">
        <v>25921572</v>
      </c>
      <c r="E533" s="285">
        <v>45179169</v>
      </c>
      <c r="F533" s="285">
        <v>3906673</v>
      </c>
      <c r="G533" s="285">
        <v>67194068</v>
      </c>
    </row>
    <row r="534" spans="1:7" x14ac:dyDescent="0.25">
      <c r="A534" s="284" t="s">
        <v>829</v>
      </c>
      <c r="B534" s="1">
        <f t="shared" si="8"/>
        <v>13</v>
      </c>
      <c r="C534" s="284" t="s">
        <v>676</v>
      </c>
      <c r="D534" s="285">
        <v>25921572</v>
      </c>
      <c r="E534" s="285">
        <v>45179169</v>
      </c>
      <c r="F534" s="285">
        <v>3906673</v>
      </c>
      <c r="G534" s="285">
        <v>67194068</v>
      </c>
    </row>
    <row r="535" spans="1:7" x14ac:dyDescent="0.25">
      <c r="A535" s="284" t="s">
        <v>830</v>
      </c>
      <c r="B535" s="1">
        <f t="shared" si="8"/>
        <v>6</v>
      </c>
      <c r="C535" s="284" t="s">
        <v>831</v>
      </c>
      <c r="D535" s="285">
        <v>9991089170</v>
      </c>
      <c r="E535" s="285">
        <v>13754750776</v>
      </c>
      <c r="F535" s="285">
        <v>2800436542</v>
      </c>
      <c r="G535" s="285">
        <v>20945403404</v>
      </c>
    </row>
    <row r="536" spans="1:7" x14ac:dyDescent="0.25">
      <c r="A536" s="284" t="s">
        <v>832</v>
      </c>
      <c r="B536" s="1">
        <f t="shared" si="8"/>
        <v>9</v>
      </c>
      <c r="C536" s="284" t="s">
        <v>673</v>
      </c>
      <c r="D536" s="285">
        <v>1411919100</v>
      </c>
      <c r="E536" s="285">
        <v>1544880700</v>
      </c>
      <c r="F536" s="285">
        <v>427200</v>
      </c>
      <c r="G536" s="285">
        <v>2956372600</v>
      </c>
    </row>
    <row r="537" spans="1:7" x14ac:dyDescent="0.25">
      <c r="A537" s="284" t="s">
        <v>833</v>
      </c>
      <c r="B537" s="1">
        <f t="shared" si="8"/>
        <v>13</v>
      </c>
      <c r="C537" s="284" t="s">
        <v>673</v>
      </c>
      <c r="D537" s="285">
        <v>1411919100</v>
      </c>
      <c r="E537" s="285">
        <v>1544880700</v>
      </c>
      <c r="F537" s="285">
        <v>427200</v>
      </c>
      <c r="G537" s="285">
        <v>2956372600</v>
      </c>
    </row>
    <row r="538" spans="1:7" x14ac:dyDescent="0.25">
      <c r="A538" s="284" t="s">
        <v>834</v>
      </c>
      <c r="B538" s="1">
        <f t="shared" si="8"/>
        <v>9</v>
      </c>
      <c r="C538" s="284" t="s">
        <v>835</v>
      </c>
      <c r="D538" s="285">
        <v>2782385448</v>
      </c>
      <c r="E538" s="285">
        <v>3181059039</v>
      </c>
      <c r="F538" s="285">
        <v>802044</v>
      </c>
      <c r="G538" s="285">
        <v>5962642443</v>
      </c>
    </row>
    <row r="539" spans="1:7" x14ac:dyDescent="0.25">
      <c r="A539" s="284" t="s">
        <v>836</v>
      </c>
      <c r="B539" s="1">
        <f t="shared" si="8"/>
        <v>13</v>
      </c>
      <c r="C539" s="284" t="s">
        <v>835</v>
      </c>
      <c r="D539" s="285">
        <v>2782385448</v>
      </c>
      <c r="E539" s="285">
        <v>3181059039</v>
      </c>
      <c r="F539" s="285">
        <v>802044</v>
      </c>
      <c r="G539" s="285">
        <v>5962642443</v>
      </c>
    </row>
    <row r="540" spans="1:7" x14ac:dyDescent="0.25">
      <c r="A540" s="284" t="s">
        <v>837</v>
      </c>
      <c r="B540" s="1">
        <f t="shared" si="8"/>
        <v>9</v>
      </c>
      <c r="C540" s="284" t="s">
        <v>838</v>
      </c>
      <c r="D540" s="285">
        <v>763021800</v>
      </c>
      <c r="E540" s="285">
        <v>979327400</v>
      </c>
      <c r="F540" s="285">
        <v>534100</v>
      </c>
      <c r="G540" s="285">
        <v>1741815100</v>
      </c>
    </row>
    <row r="541" spans="1:7" x14ac:dyDescent="0.25">
      <c r="A541" s="284" t="s">
        <v>839</v>
      </c>
      <c r="B541" s="1">
        <f t="shared" si="8"/>
        <v>13</v>
      </c>
      <c r="C541" s="284" t="s">
        <v>838</v>
      </c>
      <c r="D541" s="285">
        <v>763021800</v>
      </c>
      <c r="E541" s="285">
        <v>979327400</v>
      </c>
      <c r="F541" s="285">
        <v>534100</v>
      </c>
      <c r="G541" s="285">
        <v>1741815100</v>
      </c>
    </row>
    <row r="542" spans="1:7" ht="30" x14ac:dyDescent="0.25">
      <c r="A542" s="284" t="s">
        <v>840</v>
      </c>
      <c r="B542" s="1">
        <f t="shared" si="8"/>
        <v>9</v>
      </c>
      <c r="C542" s="284" t="s">
        <v>841</v>
      </c>
      <c r="D542" s="285">
        <v>2551975236</v>
      </c>
      <c r="E542" s="285">
        <v>2797413852</v>
      </c>
      <c r="F542" s="285">
        <v>754167</v>
      </c>
      <c r="G542" s="285">
        <v>5348634921</v>
      </c>
    </row>
    <row r="543" spans="1:7" ht="30" x14ac:dyDescent="0.25">
      <c r="A543" s="284" t="s">
        <v>842</v>
      </c>
      <c r="B543" s="1">
        <f t="shared" si="8"/>
        <v>13</v>
      </c>
      <c r="C543" s="284" t="s">
        <v>841</v>
      </c>
      <c r="D543" s="285">
        <v>2551975236</v>
      </c>
      <c r="E543" s="285">
        <v>2797413852</v>
      </c>
      <c r="F543" s="285">
        <v>754167</v>
      </c>
      <c r="G543" s="285">
        <v>5348634921</v>
      </c>
    </row>
    <row r="544" spans="1:7" ht="30" x14ac:dyDescent="0.25">
      <c r="A544" s="284" t="s">
        <v>843</v>
      </c>
      <c r="B544" s="1">
        <f t="shared" si="8"/>
        <v>9</v>
      </c>
      <c r="C544" s="284" t="s">
        <v>844</v>
      </c>
      <c r="D544" s="285">
        <v>2481787586</v>
      </c>
      <c r="E544" s="285">
        <v>5252069785</v>
      </c>
      <c r="F544" s="285">
        <v>2797919031</v>
      </c>
      <c r="G544" s="285">
        <v>4935938340</v>
      </c>
    </row>
    <row r="545" spans="1:7" ht="30" x14ac:dyDescent="0.25">
      <c r="A545" s="284" t="s">
        <v>845</v>
      </c>
      <c r="B545" s="1">
        <f t="shared" si="8"/>
        <v>13</v>
      </c>
      <c r="C545" s="284" t="s">
        <v>844</v>
      </c>
      <c r="D545" s="285">
        <v>2481787586</v>
      </c>
      <c r="E545" s="285">
        <v>5252069785</v>
      </c>
      <c r="F545" s="285">
        <v>2797919031</v>
      </c>
      <c r="G545" s="285">
        <v>4935938340</v>
      </c>
    </row>
    <row r="546" spans="1:7" x14ac:dyDescent="0.25">
      <c r="A546" s="284" t="s">
        <v>846</v>
      </c>
      <c r="B546" s="1">
        <f t="shared" si="8"/>
        <v>6</v>
      </c>
      <c r="C546" s="284" t="s">
        <v>847</v>
      </c>
      <c r="D546" s="285">
        <v>1765198400</v>
      </c>
      <c r="E546" s="285">
        <v>1931345400</v>
      </c>
      <c r="F546" s="285">
        <v>535200</v>
      </c>
      <c r="G546" s="285">
        <v>3696008600</v>
      </c>
    </row>
    <row r="547" spans="1:7" x14ac:dyDescent="0.25">
      <c r="A547" s="284" t="s">
        <v>848</v>
      </c>
      <c r="B547" s="1">
        <f t="shared" si="8"/>
        <v>9</v>
      </c>
      <c r="C547" s="284" t="s">
        <v>612</v>
      </c>
      <c r="D547" s="285">
        <v>1058962900</v>
      </c>
      <c r="E547" s="285">
        <v>1158679100</v>
      </c>
      <c r="F547" s="285">
        <v>320600</v>
      </c>
      <c r="G547" s="285">
        <v>2217321400</v>
      </c>
    </row>
    <row r="548" spans="1:7" x14ac:dyDescent="0.25">
      <c r="A548" s="284" t="s">
        <v>849</v>
      </c>
      <c r="B548" s="1">
        <f t="shared" si="8"/>
        <v>13</v>
      </c>
      <c r="C548" s="284" t="s">
        <v>612</v>
      </c>
      <c r="D548" s="285">
        <v>1058962900</v>
      </c>
      <c r="E548" s="285">
        <v>1158679100</v>
      </c>
      <c r="F548" s="285">
        <v>320600</v>
      </c>
      <c r="G548" s="285">
        <v>2217321400</v>
      </c>
    </row>
    <row r="549" spans="1:7" x14ac:dyDescent="0.25">
      <c r="A549" s="284" t="s">
        <v>850</v>
      </c>
      <c r="B549" s="1">
        <f t="shared" si="8"/>
        <v>9</v>
      </c>
      <c r="C549" s="284" t="s">
        <v>614</v>
      </c>
      <c r="D549" s="285">
        <v>176588000</v>
      </c>
      <c r="E549" s="285">
        <v>193186600</v>
      </c>
      <c r="F549" s="285">
        <v>53700</v>
      </c>
      <c r="G549" s="285">
        <v>369720900</v>
      </c>
    </row>
    <row r="550" spans="1:7" x14ac:dyDescent="0.25">
      <c r="A550" s="284" t="s">
        <v>851</v>
      </c>
      <c r="B550" s="1">
        <f t="shared" si="8"/>
        <v>13</v>
      </c>
      <c r="C550" s="284" t="s">
        <v>614</v>
      </c>
      <c r="D550" s="285">
        <v>176588000</v>
      </c>
      <c r="E550" s="285">
        <v>193186600</v>
      </c>
      <c r="F550" s="285">
        <v>53700</v>
      </c>
      <c r="G550" s="285">
        <v>369720900</v>
      </c>
    </row>
    <row r="551" spans="1:7" x14ac:dyDescent="0.25">
      <c r="A551" s="284" t="s">
        <v>852</v>
      </c>
      <c r="B551" s="1">
        <f t="shared" si="8"/>
        <v>9</v>
      </c>
      <c r="C551" s="284" t="s">
        <v>605</v>
      </c>
      <c r="D551" s="285">
        <v>176588000</v>
      </c>
      <c r="E551" s="285">
        <v>193186600</v>
      </c>
      <c r="F551" s="285">
        <v>53700</v>
      </c>
      <c r="G551" s="285">
        <v>369720900</v>
      </c>
    </row>
    <row r="552" spans="1:7" x14ac:dyDescent="0.25">
      <c r="A552" s="284" t="s">
        <v>853</v>
      </c>
      <c r="B552" s="1">
        <f t="shared" si="8"/>
        <v>13</v>
      </c>
      <c r="C552" s="284" t="s">
        <v>605</v>
      </c>
      <c r="D552" s="285">
        <v>176588000</v>
      </c>
      <c r="E552" s="285">
        <v>193186600</v>
      </c>
      <c r="F552" s="285">
        <v>53700</v>
      </c>
      <c r="G552" s="285">
        <v>369720900</v>
      </c>
    </row>
    <row r="553" spans="1:7" ht="30" x14ac:dyDescent="0.25">
      <c r="A553" s="284" t="s">
        <v>854</v>
      </c>
      <c r="B553" s="1">
        <f t="shared" si="8"/>
        <v>9</v>
      </c>
      <c r="C553" s="284" t="s">
        <v>603</v>
      </c>
      <c r="D553" s="285">
        <v>353059500</v>
      </c>
      <c r="E553" s="285">
        <v>386293100</v>
      </c>
      <c r="F553" s="285">
        <v>107200</v>
      </c>
      <c r="G553" s="285">
        <v>739245400</v>
      </c>
    </row>
    <row r="554" spans="1:7" ht="30" x14ac:dyDescent="0.25">
      <c r="A554" s="284" t="s">
        <v>855</v>
      </c>
      <c r="B554" s="1">
        <f t="shared" si="8"/>
        <v>13</v>
      </c>
      <c r="C554" s="284" t="s">
        <v>603</v>
      </c>
      <c r="D554" s="285">
        <v>353059500</v>
      </c>
      <c r="E554" s="285">
        <v>386293100</v>
      </c>
      <c r="F554" s="285">
        <v>107200</v>
      </c>
      <c r="G554" s="285">
        <v>739245400</v>
      </c>
    </row>
    <row r="555" spans="1:7" x14ac:dyDescent="0.25">
      <c r="A555" s="284" t="s">
        <v>856</v>
      </c>
      <c r="B555" s="1">
        <f t="shared" si="8"/>
        <v>6</v>
      </c>
      <c r="C555" s="284" t="s">
        <v>857</v>
      </c>
      <c r="D555" s="285">
        <v>14433548839</v>
      </c>
      <c r="E555" s="285">
        <v>16804998017</v>
      </c>
      <c r="F555" s="285">
        <v>1508453549</v>
      </c>
      <c r="G555" s="285">
        <v>29730093307</v>
      </c>
    </row>
    <row r="556" spans="1:7" x14ac:dyDescent="0.25">
      <c r="A556" s="284" t="s">
        <v>858</v>
      </c>
      <c r="B556" s="1">
        <f t="shared" si="8"/>
        <v>9</v>
      </c>
      <c r="C556" s="284" t="s">
        <v>636</v>
      </c>
      <c r="D556" s="285">
        <v>2088078351</v>
      </c>
      <c r="E556" s="285">
        <v>1683878092</v>
      </c>
      <c r="F556" s="285">
        <v>9139541</v>
      </c>
      <c r="G556" s="285">
        <v>3762816902</v>
      </c>
    </row>
    <row r="557" spans="1:7" x14ac:dyDescent="0.25">
      <c r="A557" s="284" t="s">
        <v>859</v>
      </c>
      <c r="B557" s="1">
        <f t="shared" si="8"/>
        <v>13</v>
      </c>
      <c r="C557" s="284" t="s">
        <v>636</v>
      </c>
      <c r="D557" s="285">
        <v>2088078351</v>
      </c>
      <c r="E557" s="285">
        <v>1683878092</v>
      </c>
      <c r="F557" s="285">
        <v>9139541</v>
      </c>
      <c r="G557" s="285">
        <v>3762816902</v>
      </c>
    </row>
    <row r="558" spans="1:7" x14ac:dyDescent="0.25">
      <c r="A558" s="284" t="s">
        <v>860</v>
      </c>
      <c r="B558" s="1">
        <f t="shared" si="8"/>
        <v>9</v>
      </c>
      <c r="C558" s="284" t="s">
        <v>633</v>
      </c>
      <c r="D558" s="285">
        <v>2935302344</v>
      </c>
      <c r="E558" s="285">
        <v>2938703987</v>
      </c>
      <c r="F558" s="285">
        <v>0</v>
      </c>
      <c r="G558" s="285">
        <v>5874006331</v>
      </c>
    </row>
    <row r="559" spans="1:7" x14ac:dyDescent="0.25">
      <c r="A559" s="284" t="s">
        <v>861</v>
      </c>
      <c r="B559" s="1">
        <f t="shared" si="8"/>
        <v>13</v>
      </c>
      <c r="C559" s="284" t="s">
        <v>633</v>
      </c>
      <c r="D559" s="285">
        <v>2935302344</v>
      </c>
      <c r="E559" s="285">
        <v>2938703987</v>
      </c>
      <c r="F559" s="285">
        <v>0</v>
      </c>
      <c r="G559" s="285">
        <v>5874006331</v>
      </c>
    </row>
    <row r="560" spans="1:7" x14ac:dyDescent="0.25">
      <c r="A560" s="284" t="s">
        <v>862</v>
      </c>
      <c r="B560" s="1">
        <f t="shared" si="8"/>
        <v>9</v>
      </c>
      <c r="C560" s="284" t="s">
        <v>639</v>
      </c>
      <c r="D560" s="285">
        <v>1135342884</v>
      </c>
      <c r="E560" s="285">
        <v>1271114457</v>
      </c>
      <c r="F560" s="285">
        <v>0</v>
      </c>
      <c r="G560" s="285">
        <v>2406457341</v>
      </c>
    </row>
    <row r="561" spans="1:7" x14ac:dyDescent="0.25">
      <c r="A561" s="284" t="s">
        <v>863</v>
      </c>
      <c r="B561" s="1">
        <f t="shared" si="8"/>
        <v>13</v>
      </c>
      <c r="C561" s="284" t="s">
        <v>639</v>
      </c>
      <c r="D561" s="285">
        <v>1135342884</v>
      </c>
      <c r="E561" s="285">
        <v>1271114457</v>
      </c>
      <c r="F561" s="285">
        <v>0</v>
      </c>
      <c r="G561" s="285">
        <v>2406457341</v>
      </c>
    </row>
    <row r="562" spans="1:7" x14ac:dyDescent="0.25">
      <c r="A562" s="284" t="s">
        <v>864</v>
      </c>
      <c r="B562" s="1">
        <f t="shared" si="8"/>
        <v>9</v>
      </c>
      <c r="C562" s="284" t="s">
        <v>645</v>
      </c>
      <c r="D562" s="285">
        <v>2980995676</v>
      </c>
      <c r="E562" s="285">
        <v>3237128763</v>
      </c>
      <c r="F562" s="285">
        <v>0</v>
      </c>
      <c r="G562" s="285">
        <v>6218124439</v>
      </c>
    </row>
    <row r="563" spans="1:7" x14ac:dyDescent="0.25">
      <c r="A563" s="284" t="s">
        <v>865</v>
      </c>
      <c r="B563" s="1">
        <f t="shared" si="8"/>
        <v>13</v>
      </c>
      <c r="C563" s="284" t="s">
        <v>645</v>
      </c>
      <c r="D563" s="285">
        <v>2980995676</v>
      </c>
      <c r="E563" s="285">
        <v>3237128763</v>
      </c>
      <c r="F563" s="285">
        <v>0</v>
      </c>
      <c r="G563" s="285">
        <v>6218124439</v>
      </c>
    </row>
    <row r="564" spans="1:7" x14ac:dyDescent="0.25">
      <c r="A564" s="284" t="s">
        <v>866</v>
      </c>
      <c r="B564" s="1">
        <f t="shared" si="8"/>
        <v>9</v>
      </c>
      <c r="C564" s="284" t="s">
        <v>642</v>
      </c>
      <c r="D564" s="285">
        <v>530226355</v>
      </c>
      <c r="E564" s="285">
        <v>1171691554</v>
      </c>
      <c r="F564" s="285">
        <v>0</v>
      </c>
      <c r="G564" s="285">
        <v>1701917909</v>
      </c>
    </row>
    <row r="565" spans="1:7" x14ac:dyDescent="0.25">
      <c r="A565" s="284" t="s">
        <v>867</v>
      </c>
      <c r="B565" s="1">
        <f t="shared" si="8"/>
        <v>13</v>
      </c>
      <c r="C565" s="284" t="s">
        <v>642</v>
      </c>
      <c r="D565" s="285">
        <v>530226355</v>
      </c>
      <c r="E565" s="285">
        <v>1171691554</v>
      </c>
      <c r="F565" s="285">
        <v>0</v>
      </c>
      <c r="G565" s="285">
        <v>1701917909</v>
      </c>
    </row>
    <row r="566" spans="1:7" x14ac:dyDescent="0.25">
      <c r="A566" s="284" t="s">
        <v>868</v>
      </c>
      <c r="B566" s="1">
        <f t="shared" si="8"/>
        <v>9</v>
      </c>
      <c r="C566" s="284" t="s">
        <v>653</v>
      </c>
      <c r="D566" s="285">
        <v>122908177</v>
      </c>
      <c r="E566" s="285">
        <v>146492184</v>
      </c>
      <c r="F566" s="285">
        <v>0</v>
      </c>
      <c r="G566" s="285">
        <v>269400361</v>
      </c>
    </row>
    <row r="567" spans="1:7" x14ac:dyDescent="0.25">
      <c r="A567" s="284" t="s">
        <v>869</v>
      </c>
      <c r="B567" s="1">
        <f t="shared" si="8"/>
        <v>13</v>
      </c>
      <c r="C567" s="284" t="s">
        <v>653</v>
      </c>
      <c r="D567" s="285">
        <v>122908177</v>
      </c>
      <c r="E567" s="285">
        <v>146492184</v>
      </c>
      <c r="F567" s="285">
        <v>0</v>
      </c>
      <c r="G567" s="285">
        <v>269400361</v>
      </c>
    </row>
    <row r="568" spans="1:7" x14ac:dyDescent="0.25">
      <c r="A568" s="284" t="s">
        <v>870</v>
      </c>
      <c r="B568" s="1">
        <f t="shared" si="8"/>
        <v>9</v>
      </c>
      <c r="C568" s="284" t="s">
        <v>655</v>
      </c>
      <c r="D568" s="285">
        <v>4640695052</v>
      </c>
      <c r="E568" s="285">
        <v>6355988980</v>
      </c>
      <c r="F568" s="285">
        <v>1499314008</v>
      </c>
      <c r="G568" s="285">
        <v>9497370024</v>
      </c>
    </row>
    <row r="569" spans="1:7" x14ac:dyDescent="0.25">
      <c r="A569" s="284" t="s">
        <v>871</v>
      </c>
      <c r="B569" s="1">
        <f t="shared" si="8"/>
        <v>13</v>
      </c>
      <c r="C569" s="284" t="s">
        <v>655</v>
      </c>
      <c r="D569" s="285">
        <v>103595441</v>
      </c>
      <c r="E569" s="285">
        <v>107718776</v>
      </c>
      <c r="F569" s="285">
        <v>0</v>
      </c>
      <c r="G569" s="285">
        <v>211314217</v>
      </c>
    </row>
    <row r="570" spans="1:7" x14ac:dyDescent="0.25">
      <c r="A570" s="284" t="s">
        <v>872</v>
      </c>
      <c r="B570" s="1">
        <f t="shared" si="8"/>
        <v>13</v>
      </c>
      <c r="C570" s="284" t="s">
        <v>873</v>
      </c>
      <c r="D570" s="285">
        <v>162021504</v>
      </c>
      <c r="E570" s="285">
        <v>260953484</v>
      </c>
      <c r="F570" s="285">
        <v>51556886</v>
      </c>
      <c r="G570" s="285">
        <v>371418102</v>
      </c>
    </row>
    <row r="571" spans="1:7" x14ac:dyDescent="0.25">
      <c r="A571" s="284" t="s">
        <v>874</v>
      </c>
      <c r="B571" s="1">
        <f t="shared" si="8"/>
        <v>13</v>
      </c>
      <c r="C571" s="284" t="s">
        <v>875</v>
      </c>
      <c r="D571" s="285">
        <v>3933420881</v>
      </c>
      <c r="E571" s="285">
        <v>5236130738</v>
      </c>
      <c r="F571" s="285">
        <v>1291100730</v>
      </c>
      <c r="G571" s="285">
        <v>7878450889</v>
      </c>
    </row>
    <row r="572" spans="1:7" x14ac:dyDescent="0.25">
      <c r="A572" s="284" t="s">
        <v>876</v>
      </c>
      <c r="B572" s="1">
        <f t="shared" si="8"/>
        <v>13</v>
      </c>
      <c r="C572" s="284" t="s">
        <v>877</v>
      </c>
      <c r="D572" s="285">
        <v>441657226</v>
      </c>
      <c r="E572" s="285">
        <v>751185982</v>
      </c>
      <c r="F572" s="285">
        <v>156656392</v>
      </c>
      <c r="G572" s="285">
        <v>1036186816</v>
      </c>
    </row>
    <row r="573" spans="1:7" x14ac:dyDescent="0.25">
      <c r="A573" s="284" t="s">
        <v>1079</v>
      </c>
      <c r="B573" s="1">
        <f t="shared" si="8"/>
        <v>6</v>
      </c>
      <c r="C573" s="284" t="s">
        <v>1078</v>
      </c>
      <c r="D573" s="285">
        <v>1026397</v>
      </c>
      <c r="E573" s="285">
        <v>0</v>
      </c>
      <c r="F573" s="285">
        <v>1026397</v>
      </c>
      <c r="G573" s="285">
        <v>0</v>
      </c>
    </row>
    <row r="574" spans="1:7" x14ac:dyDescent="0.25">
      <c r="A574" s="284" t="s">
        <v>1077</v>
      </c>
      <c r="B574" s="1">
        <f t="shared" si="8"/>
        <v>9</v>
      </c>
      <c r="C574" s="284" t="s">
        <v>664</v>
      </c>
      <c r="D574" s="285">
        <v>1026397</v>
      </c>
      <c r="E574" s="285">
        <v>0</v>
      </c>
      <c r="F574" s="285">
        <v>1026397</v>
      </c>
      <c r="G574" s="285">
        <v>0</v>
      </c>
    </row>
    <row r="575" spans="1:7" ht="30" x14ac:dyDescent="0.25">
      <c r="A575" s="284" t="s">
        <v>1076</v>
      </c>
      <c r="B575" s="1">
        <f t="shared" si="8"/>
        <v>13</v>
      </c>
      <c r="C575" s="284" t="s">
        <v>1075</v>
      </c>
      <c r="D575" s="285">
        <v>1026397</v>
      </c>
      <c r="E575" s="285">
        <v>0</v>
      </c>
      <c r="F575" s="285">
        <v>1026397</v>
      </c>
      <c r="G575" s="285">
        <v>0</v>
      </c>
    </row>
    <row r="576" spans="1:7" x14ac:dyDescent="0.25">
      <c r="A576" s="284" t="s">
        <v>880</v>
      </c>
      <c r="B576" s="1">
        <f t="shared" si="8"/>
        <v>6</v>
      </c>
      <c r="C576" s="284" t="s">
        <v>881</v>
      </c>
      <c r="D576" s="285">
        <v>10940306704.719999</v>
      </c>
      <c r="E576" s="285">
        <v>31941778936.290001</v>
      </c>
      <c r="F576" s="285">
        <v>3552567480.9099998</v>
      </c>
      <c r="G576" s="285">
        <v>39329518160.099998</v>
      </c>
    </row>
    <row r="577" spans="1:7" x14ac:dyDescent="0.25">
      <c r="A577" s="284" t="s">
        <v>882</v>
      </c>
      <c r="B577" s="1">
        <f t="shared" si="8"/>
        <v>9</v>
      </c>
      <c r="C577" s="284" t="s">
        <v>883</v>
      </c>
      <c r="D577" s="285">
        <v>223270989</v>
      </c>
      <c r="E577" s="285">
        <v>7129330989</v>
      </c>
      <c r="F577" s="285">
        <v>0</v>
      </c>
      <c r="G577" s="285">
        <v>7352601978</v>
      </c>
    </row>
    <row r="578" spans="1:7" x14ac:dyDescent="0.25">
      <c r="A578" s="284" t="s">
        <v>884</v>
      </c>
      <c r="B578" s="1">
        <f t="shared" si="8"/>
        <v>13</v>
      </c>
      <c r="C578" s="284" t="s">
        <v>883</v>
      </c>
      <c r="D578" s="285">
        <v>223270989</v>
      </c>
      <c r="E578" s="285">
        <v>7129330989</v>
      </c>
      <c r="F578" s="285">
        <v>0</v>
      </c>
      <c r="G578" s="285">
        <v>7352601978</v>
      </c>
    </row>
    <row r="579" spans="1:7" x14ac:dyDescent="0.25">
      <c r="A579" s="284" t="s">
        <v>885</v>
      </c>
      <c r="B579" s="1">
        <f t="shared" si="8"/>
        <v>9</v>
      </c>
      <c r="C579" s="284" t="s">
        <v>886</v>
      </c>
      <c r="D579" s="285">
        <v>354600000</v>
      </c>
      <c r="E579" s="285">
        <v>409861196</v>
      </c>
      <c r="F579" s="285">
        <v>0</v>
      </c>
      <c r="G579" s="285">
        <v>764461196</v>
      </c>
    </row>
    <row r="580" spans="1:7" x14ac:dyDescent="0.25">
      <c r="A580" s="284" t="s">
        <v>887</v>
      </c>
      <c r="B580" s="1">
        <f t="shared" si="8"/>
        <v>13</v>
      </c>
      <c r="C580" s="284" t="s">
        <v>886</v>
      </c>
      <c r="D580" s="285">
        <v>354600000</v>
      </c>
      <c r="E580" s="285">
        <v>409861196</v>
      </c>
      <c r="F580" s="285">
        <v>0</v>
      </c>
      <c r="G580" s="285">
        <v>764461196</v>
      </c>
    </row>
    <row r="581" spans="1:7" x14ac:dyDescent="0.25">
      <c r="A581" s="284" t="s">
        <v>888</v>
      </c>
      <c r="B581" s="1">
        <f t="shared" si="8"/>
        <v>9</v>
      </c>
      <c r="C581" s="284" t="s">
        <v>616</v>
      </c>
      <c r="D581" s="285">
        <v>1146003883.9000001</v>
      </c>
      <c r="E581" s="285">
        <v>4511512081.2799997</v>
      </c>
      <c r="F581" s="285">
        <v>2791646397.25</v>
      </c>
      <c r="G581" s="285">
        <v>2865869567.9299998</v>
      </c>
    </row>
    <row r="582" spans="1:7" x14ac:dyDescent="0.25">
      <c r="A582" s="284" t="s">
        <v>889</v>
      </c>
      <c r="B582" s="1">
        <f t="shared" si="8"/>
        <v>13</v>
      </c>
      <c r="C582" s="284" t="s">
        <v>616</v>
      </c>
      <c r="D582" s="285">
        <v>1146003883.9000001</v>
      </c>
      <c r="E582" s="285">
        <v>4511512081.2799997</v>
      </c>
      <c r="F582" s="285">
        <v>2791646397.25</v>
      </c>
      <c r="G582" s="285">
        <v>2865869567.9299998</v>
      </c>
    </row>
    <row r="583" spans="1:7" x14ac:dyDescent="0.25">
      <c r="A583" s="284" t="s">
        <v>890</v>
      </c>
      <c r="B583" s="1">
        <f t="shared" si="8"/>
        <v>9</v>
      </c>
      <c r="C583" s="284" t="s">
        <v>77</v>
      </c>
      <c r="D583" s="285">
        <v>607868388.36000001</v>
      </c>
      <c r="E583" s="285">
        <v>716822058.40999997</v>
      </c>
      <c r="F583" s="285">
        <v>9809625</v>
      </c>
      <c r="G583" s="285">
        <v>1314880821.77</v>
      </c>
    </row>
    <row r="584" spans="1:7" x14ac:dyDescent="0.25">
      <c r="A584" s="284" t="s">
        <v>891</v>
      </c>
      <c r="B584" s="1">
        <f t="shared" si="8"/>
        <v>13</v>
      </c>
      <c r="C584" s="284" t="s">
        <v>77</v>
      </c>
      <c r="D584" s="285">
        <v>607868388.36000001</v>
      </c>
      <c r="E584" s="285">
        <v>716822058.40999997</v>
      </c>
      <c r="F584" s="285">
        <v>9809625</v>
      </c>
      <c r="G584" s="285">
        <v>1314880821.77</v>
      </c>
    </row>
    <row r="585" spans="1:7" x14ac:dyDescent="0.25">
      <c r="A585" s="284" t="s">
        <v>892</v>
      </c>
      <c r="B585" s="1">
        <f t="shared" si="8"/>
        <v>9</v>
      </c>
      <c r="C585" s="284" t="s">
        <v>592</v>
      </c>
      <c r="D585" s="285">
        <v>17295903</v>
      </c>
      <c r="E585" s="285">
        <v>33496199.5</v>
      </c>
      <c r="F585" s="285">
        <v>0</v>
      </c>
      <c r="G585" s="285">
        <v>50792102.5</v>
      </c>
    </row>
    <row r="586" spans="1:7" x14ac:dyDescent="0.25">
      <c r="A586" s="284" t="s">
        <v>893</v>
      </c>
      <c r="B586" s="1">
        <f t="shared" ref="B586:B649" si="9">LEN(A586)</f>
        <v>13</v>
      </c>
      <c r="C586" s="284" t="s">
        <v>592</v>
      </c>
      <c r="D586" s="285">
        <v>17295903</v>
      </c>
      <c r="E586" s="285">
        <v>33496199.5</v>
      </c>
      <c r="F586" s="285">
        <v>0</v>
      </c>
      <c r="G586" s="285">
        <v>50792102.5</v>
      </c>
    </row>
    <row r="587" spans="1:7" ht="30" x14ac:dyDescent="0.25">
      <c r="A587" s="284" t="s">
        <v>894</v>
      </c>
      <c r="B587" s="1">
        <f t="shared" si="9"/>
        <v>9</v>
      </c>
      <c r="C587" s="284" t="s">
        <v>366</v>
      </c>
      <c r="D587" s="285">
        <v>146046300</v>
      </c>
      <c r="E587" s="285">
        <v>83261708</v>
      </c>
      <c r="F587" s="285">
        <v>0</v>
      </c>
      <c r="G587" s="285">
        <v>229308008</v>
      </c>
    </row>
    <row r="588" spans="1:7" ht="30" x14ac:dyDescent="0.25">
      <c r="A588" s="284" t="s">
        <v>895</v>
      </c>
      <c r="B588" s="1">
        <f t="shared" si="9"/>
        <v>13</v>
      </c>
      <c r="C588" s="284" t="s">
        <v>366</v>
      </c>
      <c r="D588" s="285">
        <v>146046300</v>
      </c>
      <c r="E588" s="285">
        <v>83261708</v>
      </c>
      <c r="F588" s="285">
        <v>0</v>
      </c>
      <c r="G588" s="285">
        <v>229308008</v>
      </c>
    </row>
    <row r="589" spans="1:7" x14ac:dyDescent="0.25">
      <c r="A589" s="284" t="s">
        <v>1074</v>
      </c>
      <c r="B589" s="1">
        <f t="shared" si="9"/>
        <v>9</v>
      </c>
      <c r="C589" s="284" t="s">
        <v>1072</v>
      </c>
      <c r="D589" s="285">
        <v>499900</v>
      </c>
      <c r="E589" s="285">
        <v>479569377</v>
      </c>
      <c r="F589" s="285">
        <v>0</v>
      </c>
      <c r="G589" s="285">
        <v>480069277</v>
      </c>
    </row>
    <row r="590" spans="1:7" x14ac:dyDescent="0.25">
      <c r="A590" s="284" t="s">
        <v>1073</v>
      </c>
      <c r="B590" s="1">
        <f t="shared" si="9"/>
        <v>13</v>
      </c>
      <c r="C590" s="284" t="s">
        <v>1072</v>
      </c>
      <c r="D590" s="285">
        <v>499900</v>
      </c>
      <c r="E590" s="285">
        <v>479569377</v>
      </c>
      <c r="F590" s="285">
        <v>0</v>
      </c>
      <c r="G590" s="285">
        <v>480069277</v>
      </c>
    </row>
    <row r="591" spans="1:7" x14ac:dyDescent="0.25">
      <c r="A591" s="284" t="s">
        <v>1071</v>
      </c>
      <c r="B591" s="1">
        <f t="shared" si="9"/>
        <v>9</v>
      </c>
      <c r="C591" s="284" t="s">
        <v>1069</v>
      </c>
      <c r="D591" s="285">
        <v>483455267</v>
      </c>
      <c r="E591" s="285">
        <v>1518936419.52</v>
      </c>
      <c r="F591" s="285">
        <v>33977204</v>
      </c>
      <c r="G591" s="285">
        <v>1968414482.52</v>
      </c>
    </row>
    <row r="592" spans="1:7" x14ac:dyDescent="0.25">
      <c r="A592" s="284" t="s">
        <v>1070</v>
      </c>
      <c r="B592" s="1">
        <f t="shared" si="9"/>
        <v>13</v>
      </c>
      <c r="C592" s="284" t="s">
        <v>1069</v>
      </c>
      <c r="D592" s="285">
        <v>483455267</v>
      </c>
      <c r="E592" s="285">
        <v>1518936419.52</v>
      </c>
      <c r="F592" s="285">
        <v>33977204</v>
      </c>
      <c r="G592" s="285">
        <v>1968414482.52</v>
      </c>
    </row>
    <row r="593" spans="1:7" ht="30" x14ac:dyDescent="0.25">
      <c r="A593" s="284" t="s">
        <v>896</v>
      </c>
      <c r="B593" s="1">
        <f t="shared" si="9"/>
        <v>9</v>
      </c>
      <c r="C593" s="284" t="s">
        <v>897</v>
      </c>
      <c r="D593" s="285">
        <v>214228814</v>
      </c>
      <c r="E593" s="285">
        <v>741217452</v>
      </c>
      <c r="F593" s="285">
        <v>260732859</v>
      </c>
      <c r="G593" s="285">
        <v>694713407</v>
      </c>
    </row>
    <row r="594" spans="1:7" ht="30" x14ac:dyDescent="0.25">
      <c r="A594" s="284" t="s">
        <v>898</v>
      </c>
      <c r="B594" s="1">
        <f t="shared" si="9"/>
        <v>13</v>
      </c>
      <c r="C594" s="284" t="s">
        <v>897</v>
      </c>
      <c r="D594" s="285">
        <v>214228814</v>
      </c>
      <c r="E594" s="285">
        <v>741217452</v>
      </c>
      <c r="F594" s="285">
        <v>260732859</v>
      </c>
      <c r="G594" s="285">
        <v>694713407</v>
      </c>
    </row>
    <row r="595" spans="1:7" x14ac:dyDescent="0.25">
      <c r="A595" s="284" t="s">
        <v>1107</v>
      </c>
      <c r="B595" s="1">
        <f t="shared" si="9"/>
        <v>9</v>
      </c>
      <c r="C595" s="284" t="s">
        <v>493</v>
      </c>
      <c r="D595" s="285">
        <v>0</v>
      </c>
      <c r="E595" s="285">
        <v>16300000</v>
      </c>
      <c r="F595" s="285">
        <v>16300000</v>
      </c>
      <c r="G595" s="285">
        <v>0</v>
      </c>
    </row>
    <row r="596" spans="1:7" x14ac:dyDescent="0.25">
      <c r="A596" s="284" t="s">
        <v>1106</v>
      </c>
      <c r="B596" s="1">
        <f t="shared" si="9"/>
        <v>13</v>
      </c>
      <c r="C596" s="284" t="s">
        <v>493</v>
      </c>
      <c r="D596" s="285">
        <v>0</v>
      </c>
      <c r="E596" s="285">
        <v>16300000</v>
      </c>
      <c r="F596" s="285">
        <v>16300000</v>
      </c>
      <c r="G596" s="285">
        <v>0</v>
      </c>
    </row>
    <row r="597" spans="1:7" x14ac:dyDescent="0.25">
      <c r="A597" s="284" t="s">
        <v>899</v>
      </c>
      <c r="B597" s="1">
        <f t="shared" si="9"/>
        <v>9</v>
      </c>
      <c r="C597" s="284" t="s">
        <v>487</v>
      </c>
      <c r="D597" s="285">
        <v>5561577017</v>
      </c>
      <c r="E597" s="285">
        <v>12425791858</v>
      </c>
      <c r="F597" s="285">
        <v>220014333</v>
      </c>
      <c r="G597" s="285">
        <v>17767354542</v>
      </c>
    </row>
    <row r="598" spans="1:7" x14ac:dyDescent="0.25">
      <c r="A598" s="284" t="s">
        <v>900</v>
      </c>
      <c r="B598" s="1">
        <f t="shared" si="9"/>
        <v>13</v>
      </c>
      <c r="C598" s="284" t="s">
        <v>487</v>
      </c>
      <c r="D598" s="285">
        <v>5561577017</v>
      </c>
      <c r="E598" s="285">
        <v>12425791858</v>
      </c>
      <c r="F598" s="285">
        <v>220014333</v>
      </c>
      <c r="G598" s="285">
        <v>17767354542</v>
      </c>
    </row>
    <row r="599" spans="1:7" x14ac:dyDescent="0.25">
      <c r="A599" s="284" t="s">
        <v>901</v>
      </c>
      <c r="B599" s="1">
        <f t="shared" si="9"/>
        <v>9</v>
      </c>
      <c r="C599" s="284" t="s">
        <v>497</v>
      </c>
      <c r="D599" s="285">
        <v>2185460242.46</v>
      </c>
      <c r="E599" s="285">
        <v>3875679597.5799999</v>
      </c>
      <c r="F599" s="285">
        <v>220087062.66</v>
      </c>
      <c r="G599" s="285">
        <v>5841052777.3800001</v>
      </c>
    </row>
    <row r="600" spans="1:7" x14ac:dyDescent="0.25">
      <c r="A600" s="284" t="s">
        <v>902</v>
      </c>
      <c r="B600" s="1">
        <f t="shared" si="9"/>
        <v>13</v>
      </c>
      <c r="C600" s="284" t="s">
        <v>497</v>
      </c>
      <c r="D600" s="285">
        <v>2185460242.46</v>
      </c>
      <c r="E600" s="285">
        <v>3875679597.5799999</v>
      </c>
      <c r="F600" s="285">
        <v>220087062.66</v>
      </c>
      <c r="G600" s="285">
        <v>5841052777.3800001</v>
      </c>
    </row>
    <row r="601" spans="1:7" x14ac:dyDescent="0.25">
      <c r="A601" s="284" t="s">
        <v>906</v>
      </c>
      <c r="B601" s="1">
        <f t="shared" si="9"/>
        <v>6</v>
      </c>
      <c r="C601" s="284" t="s">
        <v>556</v>
      </c>
      <c r="D601" s="285">
        <v>78100</v>
      </c>
      <c r="E601" s="285">
        <v>347943200</v>
      </c>
      <c r="F601" s="285">
        <v>5300</v>
      </c>
      <c r="G601" s="285">
        <v>348016000</v>
      </c>
    </row>
    <row r="602" spans="1:7" x14ac:dyDescent="0.25">
      <c r="A602" s="284" t="s">
        <v>1105</v>
      </c>
      <c r="B602" s="1">
        <f t="shared" si="9"/>
        <v>9</v>
      </c>
      <c r="C602" s="284" t="s">
        <v>558</v>
      </c>
      <c r="D602" s="285">
        <v>0</v>
      </c>
      <c r="E602" s="285">
        <v>319534000</v>
      </c>
      <c r="F602" s="285">
        <v>0</v>
      </c>
      <c r="G602" s="285">
        <v>319534000</v>
      </c>
    </row>
    <row r="603" spans="1:7" x14ac:dyDescent="0.25">
      <c r="A603" s="284" t="s">
        <v>1104</v>
      </c>
      <c r="B603" s="1">
        <f t="shared" si="9"/>
        <v>13</v>
      </c>
      <c r="C603" s="284" t="s">
        <v>558</v>
      </c>
      <c r="D603" s="285">
        <v>0</v>
      </c>
      <c r="E603" s="285">
        <v>319534000</v>
      </c>
      <c r="F603" s="285">
        <v>0</v>
      </c>
      <c r="G603" s="285">
        <v>319534000</v>
      </c>
    </row>
    <row r="604" spans="1:7" x14ac:dyDescent="0.25">
      <c r="A604" s="284" t="s">
        <v>1103</v>
      </c>
      <c r="B604" s="1">
        <f t="shared" si="9"/>
        <v>9</v>
      </c>
      <c r="C604" s="284" t="s">
        <v>564</v>
      </c>
      <c r="D604" s="285">
        <v>0</v>
      </c>
      <c r="E604" s="285">
        <v>27226100</v>
      </c>
      <c r="F604" s="285">
        <v>0</v>
      </c>
      <c r="G604" s="285">
        <v>27226100</v>
      </c>
    </row>
    <row r="605" spans="1:7" x14ac:dyDescent="0.25">
      <c r="A605" s="284" t="s">
        <v>1102</v>
      </c>
      <c r="B605" s="1">
        <f t="shared" si="9"/>
        <v>13</v>
      </c>
      <c r="C605" s="284" t="s">
        <v>564</v>
      </c>
      <c r="D605" s="285">
        <v>0</v>
      </c>
      <c r="E605" s="285">
        <v>27226100</v>
      </c>
      <c r="F605" s="285">
        <v>0</v>
      </c>
      <c r="G605" s="285">
        <v>27226100</v>
      </c>
    </row>
    <row r="606" spans="1:7" x14ac:dyDescent="0.25">
      <c r="A606" s="284" t="s">
        <v>907</v>
      </c>
      <c r="B606" s="1">
        <f t="shared" si="9"/>
        <v>9</v>
      </c>
      <c r="C606" s="284" t="s">
        <v>908</v>
      </c>
      <c r="D606" s="285">
        <v>78100</v>
      </c>
      <c r="E606" s="285">
        <v>1183100</v>
      </c>
      <c r="F606" s="285">
        <v>5300</v>
      </c>
      <c r="G606" s="285">
        <v>1255900</v>
      </c>
    </row>
    <row r="607" spans="1:7" x14ac:dyDescent="0.25">
      <c r="A607" s="284" t="s">
        <v>909</v>
      </c>
      <c r="B607" s="1">
        <f t="shared" si="9"/>
        <v>13</v>
      </c>
      <c r="C607" s="284" t="s">
        <v>908</v>
      </c>
      <c r="D607" s="285">
        <v>78100</v>
      </c>
      <c r="E607" s="285">
        <v>1183100</v>
      </c>
      <c r="F607" s="285">
        <v>5300</v>
      </c>
      <c r="G607" s="285">
        <v>1255900</v>
      </c>
    </row>
    <row r="608" spans="1:7" ht="30" x14ac:dyDescent="0.25">
      <c r="A608" s="284" t="s">
        <v>910</v>
      </c>
      <c r="B608" s="1">
        <f t="shared" si="9"/>
        <v>3</v>
      </c>
      <c r="C608" s="284" t="s">
        <v>911</v>
      </c>
      <c r="D608" s="285">
        <v>91939559.689999998</v>
      </c>
      <c r="E608" s="285">
        <v>1472409900.6300001</v>
      </c>
      <c r="F608" s="285">
        <v>0</v>
      </c>
      <c r="G608" s="285">
        <v>1564349460.3199999</v>
      </c>
    </row>
    <row r="609" spans="1:7" x14ac:dyDescent="0.25">
      <c r="A609" s="284" t="s">
        <v>949</v>
      </c>
      <c r="B609" s="1">
        <f t="shared" si="9"/>
        <v>6</v>
      </c>
      <c r="C609" s="284" t="s">
        <v>950</v>
      </c>
      <c r="D609" s="285">
        <v>89166570</v>
      </c>
      <c r="E609" s="285">
        <v>178333140</v>
      </c>
      <c r="F609" s="285">
        <v>0</v>
      </c>
      <c r="G609" s="285">
        <v>267499710</v>
      </c>
    </row>
    <row r="610" spans="1:7" x14ac:dyDescent="0.25">
      <c r="A610" s="284" t="s">
        <v>951</v>
      </c>
      <c r="B610" s="1">
        <f t="shared" si="9"/>
        <v>9</v>
      </c>
      <c r="C610" s="284" t="s">
        <v>391</v>
      </c>
      <c r="D610" s="285">
        <v>89166570</v>
      </c>
      <c r="E610" s="285">
        <v>178333140</v>
      </c>
      <c r="F610" s="285">
        <v>0</v>
      </c>
      <c r="G610" s="285">
        <v>267499710</v>
      </c>
    </row>
    <row r="611" spans="1:7" x14ac:dyDescent="0.25">
      <c r="A611" s="284" t="s">
        <v>952</v>
      </c>
      <c r="B611" s="1">
        <f t="shared" si="9"/>
        <v>13</v>
      </c>
      <c r="C611" s="284" t="s">
        <v>391</v>
      </c>
      <c r="D611" s="285">
        <v>89166570</v>
      </c>
      <c r="E611" s="285">
        <v>178333140</v>
      </c>
      <c r="F611" s="285">
        <v>0</v>
      </c>
      <c r="G611" s="285">
        <v>267499710</v>
      </c>
    </row>
    <row r="612" spans="1:7" x14ac:dyDescent="0.25">
      <c r="A612" s="284" t="s">
        <v>953</v>
      </c>
      <c r="B612" s="1">
        <f t="shared" si="9"/>
        <v>6</v>
      </c>
      <c r="C612" s="284" t="s">
        <v>954</v>
      </c>
      <c r="D612" s="285">
        <v>2772989.69</v>
      </c>
      <c r="E612" s="285">
        <v>1294076760.6300001</v>
      </c>
      <c r="F612" s="285">
        <v>0</v>
      </c>
      <c r="G612" s="285">
        <v>1296849750.3199999</v>
      </c>
    </row>
    <row r="613" spans="1:7" x14ac:dyDescent="0.25">
      <c r="A613" s="284" t="s">
        <v>955</v>
      </c>
      <c r="B613" s="1">
        <f t="shared" si="9"/>
        <v>9</v>
      </c>
      <c r="C613" s="284" t="s">
        <v>696</v>
      </c>
      <c r="D613" s="285">
        <v>2772989.69</v>
      </c>
      <c r="E613" s="285">
        <v>1294076760.6300001</v>
      </c>
      <c r="F613" s="285">
        <v>0</v>
      </c>
      <c r="G613" s="285">
        <v>1296849750.3199999</v>
      </c>
    </row>
    <row r="614" spans="1:7" x14ac:dyDescent="0.25">
      <c r="A614" s="284" t="s">
        <v>956</v>
      </c>
      <c r="B614" s="1">
        <f t="shared" si="9"/>
        <v>13</v>
      </c>
      <c r="C614" s="284" t="s">
        <v>696</v>
      </c>
      <c r="D614" s="285">
        <v>2772989.69</v>
      </c>
      <c r="E614" s="285">
        <v>1294076760.6300001</v>
      </c>
      <c r="F614" s="285">
        <v>0</v>
      </c>
      <c r="G614" s="285">
        <v>1296849750.3199999</v>
      </c>
    </row>
    <row r="615" spans="1:7" x14ac:dyDescent="0.25">
      <c r="A615" s="284" t="s">
        <v>957</v>
      </c>
      <c r="B615" s="1">
        <f t="shared" si="9"/>
        <v>3</v>
      </c>
      <c r="C615" s="284" t="s">
        <v>770</v>
      </c>
      <c r="D615" s="285">
        <v>96248365.239999995</v>
      </c>
      <c r="E615" s="285">
        <v>109759004.98</v>
      </c>
      <c r="F615" s="285">
        <v>135000</v>
      </c>
      <c r="G615" s="285">
        <v>205872370.22</v>
      </c>
    </row>
    <row r="616" spans="1:7" x14ac:dyDescent="0.25">
      <c r="A616" s="284" t="s">
        <v>958</v>
      </c>
      <c r="B616" s="1">
        <f t="shared" si="9"/>
        <v>6</v>
      </c>
      <c r="C616" s="284" t="s">
        <v>959</v>
      </c>
      <c r="D616" s="285">
        <v>96248365.239999995</v>
      </c>
      <c r="E616" s="285">
        <v>109759004.98</v>
      </c>
      <c r="F616" s="285">
        <v>135000</v>
      </c>
      <c r="G616" s="285">
        <v>205872370.22</v>
      </c>
    </row>
    <row r="617" spans="1:7" x14ac:dyDescent="0.25">
      <c r="A617" s="284" t="s">
        <v>960</v>
      </c>
      <c r="B617" s="1">
        <f t="shared" si="9"/>
        <v>9</v>
      </c>
      <c r="C617" s="284" t="s">
        <v>961</v>
      </c>
      <c r="D617" s="285">
        <v>96248365.239999995</v>
      </c>
      <c r="E617" s="285">
        <v>109759004.98</v>
      </c>
      <c r="F617" s="285">
        <v>135000</v>
      </c>
      <c r="G617" s="285">
        <v>205872370.22</v>
      </c>
    </row>
    <row r="618" spans="1:7" x14ac:dyDescent="0.25">
      <c r="A618" s="284" t="s">
        <v>962</v>
      </c>
      <c r="B618" s="1">
        <f t="shared" si="9"/>
        <v>3</v>
      </c>
      <c r="C618" s="284" t="s">
        <v>963</v>
      </c>
      <c r="D618" s="285">
        <v>296004350</v>
      </c>
      <c r="E618" s="285">
        <v>569030955</v>
      </c>
      <c r="F618" s="285">
        <v>4176246.36</v>
      </c>
      <c r="G618" s="285">
        <v>860859058.63999999</v>
      </c>
    </row>
    <row r="619" spans="1:7" x14ac:dyDescent="0.25">
      <c r="A619" s="284" t="s">
        <v>1100</v>
      </c>
      <c r="B619" s="1">
        <f t="shared" si="9"/>
        <v>6</v>
      </c>
      <c r="C619" s="284" t="s">
        <v>784</v>
      </c>
      <c r="D619" s="285">
        <v>0</v>
      </c>
      <c r="E619" s="285">
        <v>289928741</v>
      </c>
      <c r="F619" s="285">
        <v>0</v>
      </c>
      <c r="G619" s="285">
        <v>289928741</v>
      </c>
    </row>
    <row r="620" spans="1:7" x14ac:dyDescent="0.25">
      <c r="A620" s="284" t="s">
        <v>1099</v>
      </c>
      <c r="B620" s="1">
        <f t="shared" si="9"/>
        <v>9</v>
      </c>
      <c r="C620" s="284" t="s">
        <v>580</v>
      </c>
      <c r="D620" s="285">
        <v>0</v>
      </c>
      <c r="E620" s="285">
        <v>289928741</v>
      </c>
      <c r="F620" s="285">
        <v>0</v>
      </c>
      <c r="G620" s="285">
        <v>289928741</v>
      </c>
    </row>
    <row r="621" spans="1:7" x14ac:dyDescent="0.25">
      <c r="A621" s="284" t="s">
        <v>1098</v>
      </c>
      <c r="B621" s="1">
        <f t="shared" si="9"/>
        <v>13</v>
      </c>
      <c r="C621" s="284" t="s">
        <v>580</v>
      </c>
      <c r="D621" s="285">
        <v>0</v>
      </c>
      <c r="E621" s="285">
        <v>289928741</v>
      </c>
      <c r="F621" s="285">
        <v>0</v>
      </c>
      <c r="G621" s="285">
        <v>289928741</v>
      </c>
    </row>
    <row r="622" spans="1:7" x14ac:dyDescent="0.25">
      <c r="A622" s="284" t="s">
        <v>964</v>
      </c>
      <c r="B622" s="1">
        <f t="shared" si="9"/>
        <v>6</v>
      </c>
      <c r="C622" s="284" t="s">
        <v>965</v>
      </c>
      <c r="D622" s="285">
        <v>296004350</v>
      </c>
      <c r="E622" s="285">
        <v>279102214</v>
      </c>
      <c r="F622" s="285">
        <v>4176246.36</v>
      </c>
      <c r="G622" s="285">
        <v>570930317.63999999</v>
      </c>
    </row>
    <row r="623" spans="1:7" x14ac:dyDescent="0.25">
      <c r="A623" s="284" t="s">
        <v>972</v>
      </c>
      <c r="B623" s="1">
        <f t="shared" si="9"/>
        <v>9</v>
      </c>
      <c r="C623" s="284" t="s">
        <v>973</v>
      </c>
      <c r="D623" s="285">
        <v>296000000</v>
      </c>
      <c r="E623" s="285">
        <v>279100000</v>
      </c>
      <c r="F623" s="285">
        <v>4176246.36</v>
      </c>
      <c r="G623" s="285">
        <v>570923753.63999999</v>
      </c>
    </row>
    <row r="624" spans="1:7" x14ac:dyDescent="0.25">
      <c r="A624" s="284" t="s">
        <v>974</v>
      </c>
      <c r="B624" s="1">
        <f t="shared" si="9"/>
        <v>13</v>
      </c>
      <c r="C624" s="284" t="s">
        <v>973</v>
      </c>
      <c r="D624" s="285">
        <v>296000000</v>
      </c>
      <c r="E624" s="285">
        <v>279100000</v>
      </c>
      <c r="F624" s="285">
        <v>4176246.36</v>
      </c>
      <c r="G624" s="285">
        <v>570923753.63999999</v>
      </c>
    </row>
    <row r="625" spans="1:7" x14ac:dyDescent="0.25">
      <c r="A625" s="284" t="s">
        <v>975</v>
      </c>
      <c r="B625" s="1">
        <f t="shared" si="9"/>
        <v>9</v>
      </c>
      <c r="C625" s="284" t="s">
        <v>976</v>
      </c>
      <c r="D625" s="285">
        <v>4350</v>
      </c>
      <c r="E625" s="285">
        <v>2214</v>
      </c>
      <c r="F625" s="285">
        <v>0</v>
      </c>
      <c r="G625" s="285">
        <v>6564</v>
      </c>
    </row>
    <row r="626" spans="1:7" x14ac:dyDescent="0.25">
      <c r="A626" s="284" t="s">
        <v>1068</v>
      </c>
      <c r="B626" s="1">
        <f t="shared" si="9"/>
        <v>13</v>
      </c>
      <c r="C626" s="284" t="s">
        <v>976</v>
      </c>
      <c r="D626" s="285">
        <v>332</v>
      </c>
      <c r="E626" s="285">
        <v>0</v>
      </c>
      <c r="F626" s="285">
        <v>0</v>
      </c>
      <c r="G626" s="285">
        <v>332</v>
      </c>
    </row>
    <row r="627" spans="1:7" x14ac:dyDescent="0.25">
      <c r="A627" s="284" t="s">
        <v>977</v>
      </c>
      <c r="B627" s="1">
        <f t="shared" si="9"/>
        <v>13</v>
      </c>
      <c r="C627" s="284" t="s">
        <v>795</v>
      </c>
      <c r="D627" s="285">
        <v>4018</v>
      </c>
      <c r="E627" s="285">
        <v>2214</v>
      </c>
      <c r="F627" s="285">
        <v>0</v>
      </c>
      <c r="G627" s="285">
        <v>6232</v>
      </c>
    </row>
    <row r="628" spans="1:7" x14ac:dyDescent="0.25">
      <c r="A628" s="284" t="s">
        <v>978</v>
      </c>
      <c r="B628" s="1">
        <f t="shared" si="9"/>
        <v>1</v>
      </c>
      <c r="C628" s="284" t="s">
        <v>979</v>
      </c>
      <c r="D628" s="285">
        <v>0</v>
      </c>
      <c r="E628" s="285">
        <v>766106237.29999995</v>
      </c>
      <c r="F628" s="285">
        <v>766106237.29999995</v>
      </c>
      <c r="G628" s="285">
        <v>0</v>
      </c>
    </row>
    <row r="629" spans="1:7" x14ac:dyDescent="0.25">
      <c r="A629" s="284" t="s">
        <v>980</v>
      </c>
      <c r="B629" s="1">
        <f t="shared" si="9"/>
        <v>3</v>
      </c>
      <c r="C629" s="284" t="s">
        <v>981</v>
      </c>
      <c r="D629" s="285">
        <v>958445817.05999994</v>
      </c>
      <c r="E629" s="285">
        <v>144420046.30000001</v>
      </c>
      <c r="F629" s="285">
        <v>621686191</v>
      </c>
      <c r="G629" s="285">
        <v>481179672.36000001</v>
      </c>
    </row>
    <row r="630" spans="1:7" ht="30" x14ac:dyDescent="0.25">
      <c r="A630" s="284" t="s">
        <v>982</v>
      </c>
      <c r="B630" s="1">
        <f t="shared" si="9"/>
        <v>6</v>
      </c>
      <c r="C630" s="284" t="s">
        <v>983</v>
      </c>
      <c r="D630" s="285">
        <v>958445817.05999994</v>
      </c>
      <c r="E630" s="285">
        <v>144420046.30000001</v>
      </c>
      <c r="F630" s="285">
        <v>621686191</v>
      </c>
      <c r="G630" s="285">
        <v>481179672.36000001</v>
      </c>
    </row>
    <row r="631" spans="1:7" x14ac:dyDescent="0.25">
      <c r="A631" s="284" t="s">
        <v>984</v>
      </c>
      <c r="B631" s="1">
        <f t="shared" si="9"/>
        <v>9</v>
      </c>
      <c r="C631" s="284" t="s">
        <v>696</v>
      </c>
      <c r="D631" s="285">
        <v>958445817.05999994</v>
      </c>
      <c r="E631" s="285">
        <v>144420046.30000001</v>
      </c>
      <c r="F631" s="285">
        <v>621686191</v>
      </c>
      <c r="G631" s="285">
        <v>481179672.36000001</v>
      </c>
    </row>
    <row r="632" spans="1:7" x14ac:dyDescent="0.25">
      <c r="A632" s="284" t="s">
        <v>985</v>
      </c>
      <c r="B632" s="1">
        <f t="shared" si="9"/>
        <v>13</v>
      </c>
      <c r="C632" s="284" t="s">
        <v>696</v>
      </c>
      <c r="D632" s="285">
        <v>958445817.05999994</v>
      </c>
      <c r="E632" s="285">
        <v>144420046.30000001</v>
      </c>
      <c r="F632" s="285">
        <v>621686191</v>
      </c>
      <c r="G632" s="285">
        <v>481179672.36000001</v>
      </c>
    </row>
    <row r="633" spans="1:7" x14ac:dyDescent="0.25">
      <c r="A633" s="284" t="s">
        <v>986</v>
      </c>
      <c r="B633" s="1">
        <f t="shared" si="9"/>
        <v>3</v>
      </c>
      <c r="C633" s="284" t="s">
        <v>987</v>
      </c>
      <c r="D633" s="285">
        <v>13399234129.4</v>
      </c>
      <c r="E633" s="285">
        <v>0</v>
      </c>
      <c r="F633" s="285">
        <v>0</v>
      </c>
      <c r="G633" s="285">
        <v>13399234129.4</v>
      </c>
    </row>
    <row r="634" spans="1:7" x14ac:dyDescent="0.25">
      <c r="A634" s="284" t="s">
        <v>988</v>
      </c>
      <c r="B634" s="1">
        <f t="shared" si="9"/>
        <v>6</v>
      </c>
      <c r="C634" s="284" t="s">
        <v>989</v>
      </c>
      <c r="D634" s="285">
        <v>9088337426.8500004</v>
      </c>
      <c r="E634" s="285">
        <v>0</v>
      </c>
      <c r="F634" s="285">
        <v>0</v>
      </c>
      <c r="G634" s="285">
        <v>9088337426.8500004</v>
      </c>
    </row>
    <row r="635" spans="1:7" x14ac:dyDescent="0.25">
      <c r="A635" s="284" t="s">
        <v>990</v>
      </c>
      <c r="B635" s="1">
        <f t="shared" si="9"/>
        <v>9</v>
      </c>
      <c r="C635" s="284" t="s">
        <v>744</v>
      </c>
      <c r="D635" s="285">
        <v>9088337426.8500004</v>
      </c>
      <c r="E635" s="285">
        <v>0</v>
      </c>
      <c r="F635" s="285">
        <v>0</v>
      </c>
      <c r="G635" s="285">
        <v>9088337426.8500004</v>
      </c>
    </row>
    <row r="636" spans="1:7" x14ac:dyDescent="0.25">
      <c r="A636" s="284" t="s">
        <v>991</v>
      </c>
      <c r="B636" s="1">
        <f t="shared" si="9"/>
        <v>13</v>
      </c>
      <c r="C636" s="284" t="s">
        <v>744</v>
      </c>
      <c r="D636" s="285">
        <v>9088337426.8500004</v>
      </c>
      <c r="E636" s="285">
        <v>0</v>
      </c>
      <c r="F636" s="285">
        <v>0</v>
      </c>
      <c r="G636" s="285">
        <v>9088337426.8500004</v>
      </c>
    </row>
    <row r="637" spans="1:7" x14ac:dyDescent="0.25">
      <c r="A637" s="284" t="s">
        <v>992</v>
      </c>
      <c r="B637" s="1">
        <f t="shared" si="9"/>
        <v>6</v>
      </c>
      <c r="C637" s="284" t="s">
        <v>993</v>
      </c>
      <c r="D637" s="285">
        <v>170701388.38999999</v>
      </c>
      <c r="E637" s="285">
        <v>0</v>
      </c>
      <c r="F637" s="285">
        <v>0</v>
      </c>
      <c r="G637" s="285">
        <v>170701388.38999999</v>
      </c>
    </row>
    <row r="638" spans="1:7" x14ac:dyDescent="0.25">
      <c r="A638" s="284" t="s">
        <v>994</v>
      </c>
      <c r="B638" s="1">
        <f t="shared" si="9"/>
        <v>9</v>
      </c>
      <c r="C638" s="284" t="s">
        <v>744</v>
      </c>
      <c r="D638" s="285">
        <v>170701388.38999999</v>
      </c>
      <c r="E638" s="285">
        <v>0</v>
      </c>
      <c r="F638" s="285">
        <v>0</v>
      </c>
      <c r="G638" s="285">
        <v>170701388.38999999</v>
      </c>
    </row>
    <row r="639" spans="1:7" x14ac:dyDescent="0.25">
      <c r="A639" s="284" t="s">
        <v>995</v>
      </c>
      <c r="B639" s="1">
        <f t="shared" si="9"/>
        <v>13</v>
      </c>
      <c r="C639" s="284" t="s">
        <v>744</v>
      </c>
      <c r="D639" s="285">
        <v>170701388.38999999</v>
      </c>
      <c r="E639" s="285">
        <v>0</v>
      </c>
      <c r="F639" s="285">
        <v>0</v>
      </c>
      <c r="G639" s="285">
        <v>170701388.38999999</v>
      </c>
    </row>
    <row r="640" spans="1:7" x14ac:dyDescent="0.25">
      <c r="A640" s="284" t="s">
        <v>996</v>
      </c>
      <c r="B640" s="1">
        <f t="shared" si="9"/>
        <v>6</v>
      </c>
      <c r="C640" s="284" t="s">
        <v>997</v>
      </c>
      <c r="D640" s="285">
        <v>4045371254.1599998</v>
      </c>
      <c r="E640" s="285">
        <v>0</v>
      </c>
      <c r="F640" s="285">
        <v>0</v>
      </c>
      <c r="G640" s="285">
        <v>4045371254.1599998</v>
      </c>
    </row>
    <row r="641" spans="1:7" x14ac:dyDescent="0.25">
      <c r="A641" s="284" t="s">
        <v>998</v>
      </c>
      <c r="B641" s="1">
        <f t="shared" si="9"/>
        <v>9</v>
      </c>
      <c r="C641" s="284" t="s">
        <v>999</v>
      </c>
      <c r="D641" s="285">
        <v>4045371254.1599998</v>
      </c>
      <c r="E641" s="285">
        <v>0</v>
      </c>
      <c r="F641" s="285">
        <v>0</v>
      </c>
      <c r="G641" s="285">
        <v>4045371254.1599998</v>
      </c>
    </row>
    <row r="642" spans="1:7" x14ac:dyDescent="0.25">
      <c r="A642" s="284" t="s">
        <v>1000</v>
      </c>
      <c r="B642" s="1">
        <f t="shared" si="9"/>
        <v>13</v>
      </c>
      <c r="C642" s="284" t="s">
        <v>999</v>
      </c>
      <c r="D642" s="285">
        <v>4045371254.1599998</v>
      </c>
      <c r="E642" s="285">
        <v>0</v>
      </c>
      <c r="F642" s="285">
        <v>0</v>
      </c>
      <c r="G642" s="285">
        <v>4045371254.1599998</v>
      </c>
    </row>
    <row r="643" spans="1:7" x14ac:dyDescent="0.25">
      <c r="A643" s="284" t="s">
        <v>1001</v>
      </c>
      <c r="B643" s="1">
        <f t="shared" si="9"/>
        <v>6</v>
      </c>
      <c r="C643" s="284" t="s">
        <v>1002</v>
      </c>
      <c r="D643" s="285">
        <v>94824060</v>
      </c>
      <c r="E643" s="285">
        <v>0</v>
      </c>
      <c r="F643" s="285">
        <v>0</v>
      </c>
      <c r="G643" s="285">
        <v>94824060</v>
      </c>
    </row>
    <row r="644" spans="1:7" x14ac:dyDescent="0.25">
      <c r="A644" s="284" t="s">
        <v>1003</v>
      </c>
      <c r="B644" s="1">
        <f t="shared" si="9"/>
        <v>9</v>
      </c>
      <c r="C644" s="284" t="s">
        <v>1004</v>
      </c>
      <c r="D644" s="285">
        <v>94824060</v>
      </c>
      <c r="E644" s="285">
        <v>0</v>
      </c>
      <c r="F644" s="285">
        <v>0</v>
      </c>
      <c r="G644" s="285">
        <v>94824060</v>
      </c>
    </row>
    <row r="645" spans="1:7" x14ac:dyDescent="0.25">
      <c r="A645" s="284" t="s">
        <v>1005</v>
      </c>
      <c r="B645" s="1">
        <f t="shared" si="9"/>
        <v>13</v>
      </c>
      <c r="C645" s="284" t="s">
        <v>1004</v>
      </c>
      <c r="D645" s="285">
        <v>94824060</v>
      </c>
      <c r="E645" s="285">
        <v>0</v>
      </c>
      <c r="F645" s="285">
        <v>0</v>
      </c>
      <c r="G645" s="285">
        <v>94824060</v>
      </c>
    </row>
    <row r="646" spans="1:7" x14ac:dyDescent="0.25">
      <c r="A646" s="284" t="s">
        <v>1006</v>
      </c>
      <c r="B646" s="1">
        <f t="shared" si="9"/>
        <v>3</v>
      </c>
      <c r="C646" s="284" t="s">
        <v>1007</v>
      </c>
      <c r="D646" s="285">
        <v>-14357679946.459999</v>
      </c>
      <c r="E646" s="285">
        <v>621686191</v>
      </c>
      <c r="F646" s="285">
        <v>144420046.30000001</v>
      </c>
      <c r="G646" s="285">
        <v>-13880413801.76</v>
      </c>
    </row>
    <row r="647" spans="1:7" x14ac:dyDescent="0.25">
      <c r="A647" s="284" t="s">
        <v>1008</v>
      </c>
      <c r="B647" s="1">
        <f t="shared" si="9"/>
        <v>6</v>
      </c>
      <c r="C647" s="284" t="s">
        <v>1009</v>
      </c>
      <c r="D647" s="285">
        <v>-958445817.05999994</v>
      </c>
      <c r="E647" s="285">
        <v>621686191</v>
      </c>
      <c r="F647" s="285">
        <v>144420046.30000001</v>
      </c>
      <c r="G647" s="285">
        <v>-481179672.36000001</v>
      </c>
    </row>
    <row r="648" spans="1:7" ht="30" x14ac:dyDescent="0.25">
      <c r="A648" s="284" t="s">
        <v>1010</v>
      </c>
      <c r="B648" s="1">
        <f t="shared" si="9"/>
        <v>9</v>
      </c>
      <c r="C648" s="284" t="s">
        <v>1011</v>
      </c>
      <c r="D648" s="285">
        <v>-958445817.05999994</v>
      </c>
      <c r="E648" s="285">
        <v>621686191</v>
      </c>
      <c r="F648" s="285">
        <v>144420046.30000001</v>
      </c>
      <c r="G648" s="285">
        <v>-481179672.36000001</v>
      </c>
    </row>
    <row r="649" spans="1:7" ht="30" x14ac:dyDescent="0.25">
      <c r="A649" s="284" t="s">
        <v>1012</v>
      </c>
      <c r="B649" s="1">
        <f t="shared" si="9"/>
        <v>13</v>
      </c>
      <c r="C649" s="284" t="s">
        <v>1011</v>
      </c>
      <c r="D649" s="285">
        <v>-958445817.05999994</v>
      </c>
      <c r="E649" s="285">
        <v>621686191</v>
      </c>
      <c r="F649" s="285">
        <v>144420046.30000001</v>
      </c>
      <c r="G649" s="285">
        <v>-481179672.36000001</v>
      </c>
    </row>
    <row r="650" spans="1:7" ht="30" x14ac:dyDescent="0.25">
      <c r="A650" s="284" t="s">
        <v>1013</v>
      </c>
      <c r="B650" s="1">
        <f t="shared" ref="B650:B683" si="10">LEN(A650)</f>
        <v>13</v>
      </c>
      <c r="C650" s="284" t="s">
        <v>1014</v>
      </c>
      <c r="D650" s="285">
        <v>0</v>
      </c>
      <c r="E650" s="285">
        <v>0</v>
      </c>
      <c r="F650" s="285">
        <v>0</v>
      </c>
      <c r="G650" s="285">
        <v>0</v>
      </c>
    </row>
    <row r="651" spans="1:7" x14ac:dyDescent="0.25">
      <c r="A651" s="284" t="s">
        <v>1015</v>
      </c>
      <c r="B651" s="1">
        <f t="shared" si="10"/>
        <v>6</v>
      </c>
      <c r="C651" s="284" t="s">
        <v>1016</v>
      </c>
      <c r="D651" s="285">
        <v>-13399234129.4</v>
      </c>
      <c r="E651" s="285">
        <v>0</v>
      </c>
      <c r="F651" s="285">
        <v>0</v>
      </c>
      <c r="G651" s="285">
        <v>-13399234129.4</v>
      </c>
    </row>
    <row r="652" spans="1:7" x14ac:dyDescent="0.25">
      <c r="A652" s="284" t="s">
        <v>1017</v>
      </c>
      <c r="B652" s="1">
        <f t="shared" si="10"/>
        <v>9</v>
      </c>
      <c r="C652" s="284" t="s">
        <v>1018</v>
      </c>
      <c r="D652" s="285">
        <v>-9088337426.8500004</v>
      </c>
      <c r="E652" s="285">
        <v>0</v>
      </c>
      <c r="F652" s="285">
        <v>0</v>
      </c>
      <c r="G652" s="285">
        <v>-9088337426.8500004</v>
      </c>
    </row>
    <row r="653" spans="1:7" x14ac:dyDescent="0.25">
      <c r="A653" s="284" t="s">
        <v>1019</v>
      </c>
      <c r="B653" s="1">
        <f t="shared" si="10"/>
        <v>13</v>
      </c>
      <c r="C653" s="284" t="s">
        <v>1018</v>
      </c>
      <c r="D653" s="285">
        <v>-9088337426.8500004</v>
      </c>
      <c r="E653" s="285">
        <v>0</v>
      </c>
      <c r="F653" s="285">
        <v>0</v>
      </c>
      <c r="G653" s="285">
        <v>-9088337426.8500004</v>
      </c>
    </row>
    <row r="654" spans="1:7" x14ac:dyDescent="0.25">
      <c r="A654" s="284" t="s">
        <v>1020</v>
      </c>
      <c r="B654" s="1">
        <f t="shared" si="10"/>
        <v>9</v>
      </c>
      <c r="C654" s="284" t="s">
        <v>1021</v>
      </c>
      <c r="D654" s="285">
        <v>-170701388.38999999</v>
      </c>
      <c r="E654" s="285">
        <v>0</v>
      </c>
      <c r="F654" s="285">
        <v>0</v>
      </c>
      <c r="G654" s="285">
        <v>-170701388.38999999</v>
      </c>
    </row>
    <row r="655" spans="1:7" x14ac:dyDescent="0.25">
      <c r="A655" s="284" t="s">
        <v>1022</v>
      </c>
      <c r="B655" s="1">
        <f t="shared" si="10"/>
        <v>13</v>
      </c>
      <c r="C655" s="284" t="s">
        <v>1021</v>
      </c>
      <c r="D655" s="285">
        <v>-170701388.38999999</v>
      </c>
      <c r="E655" s="285">
        <v>0</v>
      </c>
      <c r="F655" s="285">
        <v>0</v>
      </c>
      <c r="G655" s="285">
        <v>-170701388.38999999</v>
      </c>
    </row>
    <row r="656" spans="1:7" x14ac:dyDescent="0.25">
      <c r="A656" s="284" t="s">
        <v>1023</v>
      </c>
      <c r="B656" s="1">
        <f t="shared" si="10"/>
        <v>9</v>
      </c>
      <c r="C656" s="284" t="s">
        <v>1024</v>
      </c>
      <c r="D656" s="285">
        <v>-4045371254.1599998</v>
      </c>
      <c r="E656" s="285">
        <v>0</v>
      </c>
      <c r="F656" s="285">
        <v>0</v>
      </c>
      <c r="G656" s="285">
        <v>-4045371254.1599998</v>
      </c>
    </row>
    <row r="657" spans="1:7" x14ac:dyDescent="0.25">
      <c r="A657" s="284" t="s">
        <v>1025</v>
      </c>
      <c r="B657" s="1">
        <f t="shared" si="10"/>
        <v>13</v>
      </c>
      <c r="C657" s="284" t="s">
        <v>1024</v>
      </c>
      <c r="D657" s="285">
        <v>-4045371254.1599998</v>
      </c>
      <c r="E657" s="285">
        <v>0</v>
      </c>
      <c r="F657" s="285">
        <v>0</v>
      </c>
      <c r="G657" s="285">
        <v>-4045371254.1599998</v>
      </c>
    </row>
    <row r="658" spans="1:7" x14ac:dyDescent="0.25">
      <c r="A658" s="284" t="s">
        <v>1026</v>
      </c>
      <c r="B658" s="1">
        <f t="shared" si="10"/>
        <v>9</v>
      </c>
      <c r="C658" s="284" t="s">
        <v>1027</v>
      </c>
      <c r="D658" s="285">
        <v>-94824060</v>
      </c>
      <c r="E658" s="285">
        <v>0</v>
      </c>
      <c r="F658" s="285">
        <v>0</v>
      </c>
      <c r="G658" s="285">
        <v>-94824060</v>
      </c>
    </row>
    <row r="659" spans="1:7" x14ac:dyDescent="0.25">
      <c r="A659" s="284" t="s">
        <v>1028</v>
      </c>
      <c r="B659" s="1">
        <f t="shared" si="10"/>
        <v>13</v>
      </c>
      <c r="C659" s="284" t="s">
        <v>1004</v>
      </c>
      <c r="D659" s="285">
        <v>-94824060</v>
      </c>
      <c r="E659" s="285">
        <v>0</v>
      </c>
      <c r="F659" s="285">
        <v>0</v>
      </c>
      <c r="G659" s="285">
        <v>-94824060</v>
      </c>
    </row>
    <row r="660" spans="1:7" x14ac:dyDescent="0.25">
      <c r="A660" s="284" t="s">
        <v>1029</v>
      </c>
      <c r="B660" s="1">
        <f t="shared" si="10"/>
        <v>1</v>
      </c>
      <c r="C660" s="284" t="s">
        <v>1030</v>
      </c>
      <c r="D660" s="285">
        <v>0</v>
      </c>
      <c r="E660" s="285">
        <v>4312832386403.5601</v>
      </c>
      <c r="F660" s="285">
        <v>4312832386403.5601</v>
      </c>
      <c r="G660" s="285">
        <v>0</v>
      </c>
    </row>
    <row r="661" spans="1:7" x14ac:dyDescent="0.25">
      <c r="A661" s="284" t="s">
        <v>1031</v>
      </c>
      <c r="B661" s="1">
        <f t="shared" si="10"/>
        <v>3</v>
      </c>
      <c r="C661" s="284" t="s">
        <v>1032</v>
      </c>
      <c r="D661" s="285">
        <v>10383242713868.1</v>
      </c>
      <c r="E661" s="285">
        <v>4183237185242.3198</v>
      </c>
      <c r="F661" s="285">
        <v>60334067112.699997</v>
      </c>
      <c r="G661" s="285">
        <v>6260339595738.5703</v>
      </c>
    </row>
    <row r="662" spans="1:7" ht="30" x14ac:dyDescent="0.25">
      <c r="A662" s="284" t="s">
        <v>1033</v>
      </c>
      <c r="B662" s="1">
        <f t="shared" si="10"/>
        <v>6</v>
      </c>
      <c r="C662" s="284" t="s">
        <v>983</v>
      </c>
      <c r="D662" s="285">
        <v>10383242713868.1</v>
      </c>
      <c r="E662" s="285">
        <v>4183237185242.3198</v>
      </c>
      <c r="F662" s="285">
        <v>60334067112.699997</v>
      </c>
      <c r="G662" s="285">
        <v>6260339595738.5703</v>
      </c>
    </row>
    <row r="663" spans="1:7" x14ac:dyDescent="0.25">
      <c r="A663" s="284" t="s">
        <v>1034</v>
      </c>
      <c r="B663" s="1">
        <f t="shared" si="10"/>
        <v>9</v>
      </c>
      <c r="C663" s="284" t="s">
        <v>1035</v>
      </c>
      <c r="D663" s="285">
        <v>10383242713868.1</v>
      </c>
      <c r="E663" s="285">
        <v>4183237185242.3198</v>
      </c>
      <c r="F663" s="285">
        <v>60334067112.699997</v>
      </c>
      <c r="G663" s="285">
        <v>6260339595738.5703</v>
      </c>
    </row>
    <row r="664" spans="1:7" x14ac:dyDescent="0.25">
      <c r="A664" s="284" t="s">
        <v>1036</v>
      </c>
      <c r="B664" s="1">
        <f t="shared" si="10"/>
        <v>13</v>
      </c>
      <c r="C664" s="284" t="s">
        <v>1035</v>
      </c>
      <c r="D664" s="285">
        <v>10383242713868.1</v>
      </c>
      <c r="E664" s="285">
        <v>4183237185242.3198</v>
      </c>
      <c r="F664" s="285">
        <v>60334067112.699997</v>
      </c>
      <c r="G664" s="285">
        <v>6260339595738.5703</v>
      </c>
    </row>
    <row r="665" spans="1:7" x14ac:dyDescent="0.25">
      <c r="A665" s="284" t="s">
        <v>1037</v>
      </c>
      <c r="B665" s="1">
        <f t="shared" si="10"/>
        <v>13</v>
      </c>
      <c r="C665" s="284" t="s">
        <v>1038</v>
      </c>
      <c r="D665" s="285">
        <v>0</v>
      </c>
      <c r="E665" s="285">
        <v>0</v>
      </c>
      <c r="F665" s="285">
        <v>0</v>
      </c>
      <c r="G665" s="285">
        <v>0</v>
      </c>
    </row>
    <row r="666" spans="1:7" x14ac:dyDescent="0.25">
      <c r="A666" s="284" t="s">
        <v>1039</v>
      </c>
      <c r="B666" s="1">
        <f t="shared" si="10"/>
        <v>3</v>
      </c>
      <c r="C666" s="284" t="s">
        <v>1040</v>
      </c>
      <c r="D666" s="285">
        <v>567344987.55999994</v>
      </c>
      <c r="E666" s="285">
        <v>0</v>
      </c>
      <c r="F666" s="285">
        <v>0</v>
      </c>
      <c r="G666" s="285">
        <v>567344987.55999994</v>
      </c>
    </row>
    <row r="667" spans="1:7" ht="30" x14ac:dyDescent="0.25">
      <c r="A667" s="284" t="s">
        <v>1041</v>
      </c>
      <c r="B667" s="1">
        <f t="shared" si="10"/>
        <v>6</v>
      </c>
      <c r="C667" s="284" t="s">
        <v>1042</v>
      </c>
      <c r="D667" s="285">
        <v>28560000</v>
      </c>
      <c r="E667" s="285">
        <v>0</v>
      </c>
      <c r="F667" s="285">
        <v>0</v>
      </c>
      <c r="G667" s="285">
        <v>28560000</v>
      </c>
    </row>
    <row r="668" spans="1:7" x14ac:dyDescent="0.25">
      <c r="A668" s="284" t="s">
        <v>1043</v>
      </c>
      <c r="B668" s="1">
        <f t="shared" si="10"/>
        <v>9</v>
      </c>
      <c r="C668" s="284" t="s">
        <v>1044</v>
      </c>
      <c r="D668" s="285">
        <v>28560000</v>
      </c>
      <c r="E668" s="285">
        <v>0</v>
      </c>
      <c r="F668" s="285">
        <v>0</v>
      </c>
      <c r="G668" s="285">
        <v>28560000</v>
      </c>
    </row>
    <row r="669" spans="1:7" x14ac:dyDescent="0.25">
      <c r="A669" s="284" t="s">
        <v>1045</v>
      </c>
      <c r="B669" s="1">
        <f t="shared" si="10"/>
        <v>13</v>
      </c>
      <c r="C669" s="284" t="s">
        <v>1044</v>
      </c>
      <c r="D669" s="285">
        <v>28560000</v>
      </c>
      <c r="E669" s="285">
        <v>0</v>
      </c>
      <c r="F669" s="285">
        <v>0</v>
      </c>
      <c r="G669" s="285">
        <v>28560000</v>
      </c>
    </row>
    <row r="670" spans="1:7" x14ac:dyDescent="0.25">
      <c r="A670" s="284" t="s">
        <v>1046</v>
      </c>
      <c r="B670" s="1">
        <f t="shared" si="10"/>
        <v>6</v>
      </c>
      <c r="C670" s="284" t="s">
        <v>1047</v>
      </c>
      <c r="D670" s="285">
        <v>538784987.55999994</v>
      </c>
      <c r="E670" s="285">
        <v>0</v>
      </c>
      <c r="F670" s="285">
        <v>0</v>
      </c>
      <c r="G670" s="285">
        <v>538784987.55999994</v>
      </c>
    </row>
    <row r="671" spans="1:7" x14ac:dyDescent="0.25">
      <c r="A671" s="284" t="s">
        <v>1048</v>
      </c>
      <c r="B671" s="1">
        <f t="shared" si="10"/>
        <v>9</v>
      </c>
      <c r="C671" s="284" t="s">
        <v>1049</v>
      </c>
      <c r="D671" s="285">
        <v>538784987.55999994</v>
      </c>
      <c r="E671" s="285">
        <v>0</v>
      </c>
      <c r="F671" s="285">
        <v>0</v>
      </c>
      <c r="G671" s="285">
        <v>538784987.55999994</v>
      </c>
    </row>
    <row r="672" spans="1:7" x14ac:dyDescent="0.25">
      <c r="A672" s="284" t="s">
        <v>1050</v>
      </c>
      <c r="B672" s="1">
        <f t="shared" si="10"/>
        <v>13</v>
      </c>
      <c r="C672" s="284" t="s">
        <v>1049</v>
      </c>
      <c r="D672" s="285">
        <v>538784987.55999994</v>
      </c>
      <c r="E672" s="285">
        <v>0</v>
      </c>
      <c r="F672" s="285">
        <v>0</v>
      </c>
      <c r="G672" s="285">
        <v>538784987.55999994</v>
      </c>
    </row>
    <row r="673" spans="1:7" x14ac:dyDescent="0.25">
      <c r="A673" s="284" t="s">
        <v>1051</v>
      </c>
      <c r="B673" s="1">
        <f t="shared" si="10"/>
        <v>3</v>
      </c>
      <c r="C673" s="284" t="s">
        <v>1052</v>
      </c>
      <c r="D673" s="285">
        <v>-10383810058855.699</v>
      </c>
      <c r="E673" s="285">
        <v>129595201161.24001</v>
      </c>
      <c r="F673" s="285">
        <v>4252498319290.8599</v>
      </c>
      <c r="G673" s="285">
        <v>-6260906940726.1299</v>
      </c>
    </row>
    <row r="674" spans="1:7" x14ac:dyDescent="0.25">
      <c r="A674" s="284" t="s">
        <v>1053</v>
      </c>
      <c r="B674" s="1">
        <f t="shared" si="10"/>
        <v>6</v>
      </c>
      <c r="C674" s="284" t="s">
        <v>1054</v>
      </c>
      <c r="D674" s="285">
        <v>-10383242713868.1</v>
      </c>
      <c r="E674" s="285">
        <v>129595201161.24001</v>
      </c>
      <c r="F674" s="285">
        <v>4252498319290.8599</v>
      </c>
      <c r="G674" s="285">
        <v>-6260339595738.5703</v>
      </c>
    </row>
    <row r="675" spans="1:7" ht="30" x14ac:dyDescent="0.25">
      <c r="A675" s="284" t="s">
        <v>1055</v>
      </c>
      <c r="B675" s="1">
        <f t="shared" si="10"/>
        <v>9</v>
      </c>
      <c r="C675" s="284" t="s">
        <v>1011</v>
      </c>
      <c r="D675" s="285">
        <v>-10383242713868.1</v>
      </c>
      <c r="E675" s="285">
        <v>129595201161.24001</v>
      </c>
      <c r="F675" s="285">
        <v>4252498319290.8599</v>
      </c>
      <c r="G675" s="285">
        <v>-6260339595738.5703</v>
      </c>
    </row>
    <row r="676" spans="1:7" ht="30" x14ac:dyDescent="0.25">
      <c r="A676" s="284" t="s">
        <v>1056</v>
      </c>
      <c r="B676" s="1">
        <f t="shared" si="10"/>
        <v>13</v>
      </c>
      <c r="C676" s="284" t="s">
        <v>1011</v>
      </c>
      <c r="D676" s="285">
        <v>-10383242713868.1</v>
      </c>
      <c r="E676" s="285">
        <v>129595201161.24001</v>
      </c>
      <c r="F676" s="285">
        <v>4252498319290.8599</v>
      </c>
      <c r="G676" s="285">
        <v>-6260339595738.5703</v>
      </c>
    </row>
    <row r="677" spans="1:7" ht="30" x14ac:dyDescent="0.25">
      <c r="A677" s="284" t="s">
        <v>1057</v>
      </c>
      <c r="B677" s="1">
        <f t="shared" si="10"/>
        <v>13</v>
      </c>
      <c r="C677" s="284" t="s">
        <v>1058</v>
      </c>
      <c r="D677" s="285">
        <v>0</v>
      </c>
      <c r="E677" s="285">
        <v>0</v>
      </c>
      <c r="F677" s="285">
        <v>0</v>
      </c>
      <c r="G677" s="285">
        <v>0</v>
      </c>
    </row>
    <row r="678" spans="1:7" x14ac:dyDescent="0.25">
      <c r="A678" s="284" t="s">
        <v>1059</v>
      </c>
      <c r="B678" s="1">
        <f t="shared" si="10"/>
        <v>6</v>
      </c>
      <c r="C678" s="284" t="s">
        <v>1060</v>
      </c>
      <c r="D678" s="285">
        <v>-567344987.55999994</v>
      </c>
      <c r="E678" s="285">
        <v>0</v>
      </c>
      <c r="F678" s="285">
        <v>0</v>
      </c>
      <c r="G678" s="285">
        <v>-567344987.55999994</v>
      </c>
    </row>
    <row r="679" spans="1:7" x14ac:dyDescent="0.25">
      <c r="A679" s="284" t="s">
        <v>1061</v>
      </c>
      <c r="B679" s="1">
        <f t="shared" si="10"/>
        <v>9</v>
      </c>
      <c r="C679" s="284" t="s">
        <v>1062</v>
      </c>
      <c r="D679" s="285">
        <v>-28560000</v>
      </c>
      <c r="E679" s="285">
        <v>0</v>
      </c>
      <c r="F679" s="285">
        <v>0</v>
      </c>
      <c r="G679" s="285">
        <v>-28560000</v>
      </c>
    </row>
    <row r="680" spans="1:7" x14ac:dyDescent="0.25">
      <c r="A680" s="284" t="s">
        <v>1063</v>
      </c>
      <c r="B680" s="1">
        <f t="shared" si="10"/>
        <v>13</v>
      </c>
      <c r="C680" s="284" t="s">
        <v>1062</v>
      </c>
      <c r="D680" s="285">
        <v>-28560000</v>
      </c>
      <c r="E680" s="285">
        <v>0</v>
      </c>
      <c r="F680" s="285">
        <v>0</v>
      </c>
      <c r="G680" s="285">
        <v>-28560000</v>
      </c>
    </row>
    <row r="681" spans="1:7" ht="30" x14ac:dyDescent="0.25">
      <c r="A681" s="284" t="s">
        <v>1064</v>
      </c>
      <c r="B681" s="1">
        <f t="shared" si="10"/>
        <v>9</v>
      </c>
      <c r="C681" s="284" t="s">
        <v>1065</v>
      </c>
      <c r="D681" s="285">
        <v>-538784987.55999994</v>
      </c>
      <c r="E681" s="285">
        <v>0</v>
      </c>
      <c r="F681" s="285">
        <v>0</v>
      </c>
      <c r="G681" s="285">
        <v>-538784987.55999994</v>
      </c>
    </row>
    <row r="682" spans="1:7" x14ac:dyDescent="0.25">
      <c r="A682" s="284" t="s">
        <v>1066</v>
      </c>
      <c r="B682" s="1">
        <f t="shared" si="10"/>
        <v>13</v>
      </c>
      <c r="C682" s="284" t="s">
        <v>1049</v>
      </c>
      <c r="D682" s="285">
        <v>-538784987.55999994</v>
      </c>
      <c r="E682" s="285">
        <v>0</v>
      </c>
      <c r="F682" s="285">
        <v>0</v>
      </c>
      <c r="G682" s="285">
        <v>-538784987.55999994</v>
      </c>
    </row>
    <row r="683" spans="1:7" x14ac:dyDescent="0.25">
      <c r="A683" s="284"/>
      <c r="B683" s="1">
        <f t="shared" si="10"/>
        <v>0</v>
      </c>
      <c r="C683" s="284" t="s">
        <v>1067</v>
      </c>
      <c r="D683" s="285">
        <v>537358559672.12</v>
      </c>
      <c r="E683" s="285">
        <v>4579887212708.9902</v>
      </c>
      <c r="F683" s="285">
        <v>4579887212708.9902</v>
      </c>
      <c r="G683" s="285">
        <v>723109762643.31995</v>
      </c>
    </row>
  </sheetData>
  <autoFilter ref="A9:G683"/>
  <pageMargins left="0.35433070866141736" right="0.35433070866141736" top="0.59055118110236227" bottom="0.59055118110236227" header="0.51181102362204722" footer="0.51181102362204722"/>
  <pageSetup scale="70" orientation="portrait" r:id="rId1"/>
  <drawing r:id="rId2"/>
  <legacyDrawing r:id="rId3"/>
  <controls>
    <mc:AlternateContent xmlns:mc="http://schemas.openxmlformats.org/markup-compatibility/2006">
      <mc:Choice Requires="x14">
        <control shapeId="8194" r:id="rId4" name="Control 2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38100</xdr:rowOff>
              </to>
            </anchor>
          </controlPr>
        </control>
      </mc:Choice>
      <mc:Fallback>
        <control shapeId="8194" r:id="rId4" name="Control 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3"/>
  <dimension ref="A2:I731"/>
  <sheetViews>
    <sheetView showGridLines="0" workbookViewId="0">
      <selection activeCell="I1" sqref="I1:I1048576"/>
    </sheetView>
  </sheetViews>
  <sheetFormatPr baseColWidth="10" defaultRowHeight="15" x14ac:dyDescent="0.25"/>
  <cols>
    <col min="1" max="1" width="16.7109375" style="293" customWidth="1"/>
    <col min="2" max="2" width="3" style="293" bestFit="1" customWidth="1"/>
    <col min="3" max="3" width="40.85546875" style="293" customWidth="1"/>
    <col min="4" max="4" width="21.28515625" style="292" bestFit="1" customWidth="1"/>
    <col min="5" max="5" width="19.42578125" style="292" bestFit="1" customWidth="1"/>
    <col min="6" max="6" width="20" style="292" bestFit="1" customWidth="1"/>
    <col min="7" max="7" width="21.28515625" style="292" bestFit="1" customWidth="1"/>
    <col min="8" max="8" width="11.42578125" style="293"/>
    <col min="9" max="9" width="16.5703125" style="293" bestFit="1" customWidth="1"/>
    <col min="10" max="16384" width="11.42578125" style="293"/>
  </cols>
  <sheetData>
    <row r="2" spans="1:7" x14ac:dyDescent="0.25">
      <c r="A2" s="287" t="s">
        <v>0</v>
      </c>
      <c r="B2" s="287"/>
      <c r="C2" s="287" t="s">
        <v>1</v>
      </c>
    </row>
    <row r="3" spans="1:7" x14ac:dyDescent="0.25">
      <c r="A3" s="284" t="s">
        <v>2</v>
      </c>
      <c r="B3" s="284"/>
      <c r="C3" s="284" t="s">
        <v>3</v>
      </c>
    </row>
    <row r="4" spans="1:7" x14ac:dyDescent="0.25">
      <c r="A4" s="284" t="s">
        <v>4</v>
      </c>
      <c r="B4" s="284"/>
      <c r="C4" s="284" t="s">
        <v>5</v>
      </c>
    </row>
    <row r="5" spans="1:7" x14ac:dyDescent="0.25">
      <c r="A5" s="284" t="s">
        <v>6</v>
      </c>
      <c r="B5" s="284"/>
      <c r="C5" s="284" t="s">
        <v>1273</v>
      </c>
    </row>
    <row r="6" spans="1:7" ht="30" x14ac:dyDescent="0.25">
      <c r="A6" s="284" t="s">
        <v>8</v>
      </c>
      <c r="B6" s="284"/>
      <c r="C6" s="284" t="s">
        <v>1274</v>
      </c>
    </row>
    <row r="7" spans="1:7" ht="30" x14ac:dyDescent="0.25">
      <c r="A7" s="284" t="s">
        <v>10</v>
      </c>
      <c r="B7" s="284"/>
      <c r="C7" s="284" t="s">
        <v>1275</v>
      </c>
    </row>
    <row r="8" spans="1:7" x14ac:dyDescent="0.25">
      <c r="A8" s="284"/>
      <c r="B8" s="284"/>
      <c r="C8" s="284"/>
    </row>
    <row r="9" spans="1:7" s="294" customFormat="1" x14ac:dyDescent="0.25">
      <c r="A9" s="282" t="s">
        <v>12</v>
      </c>
      <c r="B9" s="282"/>
      <c r="C9" s="282" t="s">
        <v>13</v>
      </c>
      <c r="D9" s="283" t="s">
        <v>14</v>
      </c>
      <c r="E9" s="283" t="s">
        <v>15</v>
      </c>
      <c r="F9" s="283" t="s">
        <v>16</v>
      </c>
      <c r="G9" s="283" t="s">
        <v>17</v>
      </c>
    </row>
    <row r="10" spans="1:7" x14ac:dyDescent="0.25">
      <c r="A10" s="284" t="s">
        <v>18</v>
      </c>
      <c r="B10" s="1">
        <f t="shared" ref="B10:B73" si="0">LEN(A10)</f>
        <v>1</v>
      </c>
      <c r="C10" s="284" t="s">
        <v>19</v>
      </c>
      <c r="D10" s="285">
        <v>224278137415.60001</v>
      </c>
      <c r="E10" s="285">
        <v>34793121376.290001</v>
      </c>
      <c r="F10" s="285">
        <v>36364438180.040001</v>
      </c>
      <c r="G10" s="285">
        <v>222706820611.85001</v>
      </c>
    </row>
    <row r="11" spans="1:7" x14ac:dyDescent="0.25">
      <c r="A11" s="284" t="s">
        <v>20</v>
      </c>
      <c r="B11" s="1">
        <f t="shared" si="0"/>
        <v>3</v>
      </c>
      <c r="C11" s="284" t="s">
        <v>21</v>
      </c>
      <c r="D11" s="285">
        <v>0</v>
      </c>
      <c r="E11" s="285">
        <v>28661186073</v>
      </c>
      <c r="F11" s="285">
        <v>28661186073</v>
      </c>
      <c r="G11" s="285">
        <v>0</v>
      </c>
    </row>
    <row r="12" spans="1:7" x14ac:dyDescent="0.25">
      <c r="A12" s="284" t="s">
        <v>22</v>
      </c>
      <c r="B12" s="1">
        <f t="shared" si="0"/>
        <v>6</v>
      </c>
      <c r="C12" s="284" t="s">
        <v>23</v>
      </c>
      <c r="D12" s="285">
        <v>0</v>
      </c>
      <c r="E12" s="285">
        <v>0</v>
      </c>
      <c r="F12" s="285">
        <v>0</v>
      </c>
      <c r="G12" s="285">
        <v>0</v>
      </c>
    </row>
    <row r="13" spans="1:7" x14ac:dyDescent="0.25">
      <c r="A13" s="284" t="s">
        <v>24</v>
      </c>
      <c r="B13" s="1">
        <f t="shared" si="0"/>
        <v>9</v>
      </c>
      <c r="C13" s="284" t="s">
        <v>25</v>
      </c>
      <c r="D13" s="285">
        <v>0</v>
      </c>
      <c r="E13" s="285">
        <v>0</v>
      </c>
      <c r="F13" s="285">
        <v>0</v>
      </c>
      <c r="G13" s="285">
        <v>0</v>
      </c>
    </row>
    <row r="14" spans="1:7" x14ac:dyDescent="0.25">
      <c r="A14" s="284" t="s">
        <v>26</v>
      </c>
      <c r="B14" s="1">
        <f t="shared" si="0"/>
        <v>13</v>
      </c>
      <c r="C14" s="284" t="s">
        <v>27</v>
      </c>
      <c r="D14" s="285">
        <v>0</v>
      </c>
      <c r="E14" s="285">
        <v>0</v>
      </c>
      <c r="F14" s="285">
        <v>0</v>
      </c>
      <c r="G14" s="285">
        <v>0</v>
      </c>
    </row>
    <row r="15" spans="1:7" x14ac:dyDescent="0.25">
      <c r="A15" s="284" t="s">
        <v>28</v>
      </c>
      <c r="B15" s="1">
        <f t="shared" si="0"/>
        <v>6</v>
      </c>
      <c r="C15" s="284" t="s">
        <v>29</v>
      </c>
      <c r="D15" s="285">
        <v>0</v>
      </c>
      <c r="E15" s="285">
        <v>28661186073</v>
      </c>
      <c r="F15" s="285">
        <v>28661186073</v>
      </c>
      <c r="G15" s="285">
        <v>0</v>
      </c>
    </row>
    <row r="16" spans="1:7" x14ac:dyDescent="0.25">
      <c r="A16" s="284" t="s">
        <v>30</v>
      </c>
      <c r="B16" s="1">
        <f t="shared" si="0"/>
        <v>9</v>
      </c>
      <c r="C16" s="284" t="s">
        <v>27</v>
      </c>
      <c r="D16" s="285">
        <v>0</v>
      </c>
      <c r="E16" s="285">
        <v>28661186073</v>
      </c>
      <c r="F16" s="285">
        <v>28661186073</v>
      </c>
      <c r="G16" s="285">
        <v>0</v>
      </c>
    </row>
    <row r="17" spans="1:7" x14ac:dyDescent="0.25">
      <c r="A17" s="284" t="s">
        <v>31</v>
      </c>
      <c r="B17" s="1">
        <f t="shared" si="0"/>
        <v>13</v>
      </c>
      <c r="C17" s="284" t="s">
        <v>27</v>
      </c>
      <c r="D17" s="285">
        <v>0</v>
      </c>
      <c r="E17" s="285">
        <v>28661186073</v>
      </c>
      <c r="F17" s="285">
        <v>28661186073</v>
      </c>
      <c r="G17" s="285">
        <v>0</v>
      </c>
    </row>
    <row r="18" spans="1:7" x14ac:dyDescent="0.25">
      <c r="A18" s="284" t="s">
        <v>32</v>
      </c>
      <c r="B18" s="1">
        <f t="shared" si="0"/>
        <v>3</v>
      </c>
      <c r="C18" s="284" t="s">
        <v>33</v>
      </c>
      <c r="D18" s="285">
        <v>220937607.15000001</v>
      </c>
      <c r="E18" s="285">
        <v>831186842</v>
      </c>
      <c r="F18" s="285">
        <v>909499641.20000005</v>
      </c>
      <c r="G18" s="285">
        <v>142624807.94999999</v>
      </c>
    </row>
    <row r="19" spans="1:7" ht="30" x14ac:dyDescent="0.25">
      <c r="A19" s="284" t="s">
        <v>34</v>
      </c>
      <c r="B19" s="1">
        <f t="shared" si="0"/>
        <v>6</v>
      </c>
      <c r="C19" s="284" t="s">
        <v>35</v>
      </c>
      <c r="D19" s="285">
        <v>0</v>
      </c>
      <c r="E19" s="285">
        <v>2637684</v>
      </c>
      <c r="F19" s="285">
        <v>2637684</v>
      </c>
      <c r="G19" s="285">
        <v>0</v>
      </c>
    </row>
    <row r="20" spans="1:7" x14ac:dyDescent="0.25">
      <c r="A20" s="284" t="s">
        <v>36</v>
      </c>
      <c r="B20" s="1">
        <f t="shared" si="0"/>
        <v>9</v>
      </c>
      <c r="C20" s="284" t="s">
        <v>37</v>
      </c>
      <c r="D20" s="285">
        <v>0</v>
      </c>
      <c r="E20" s="285">
        <v>2637684</v>
      </c>
      <c r="F20" s="285">
        <v>2637684</v>
      </c>
      <c r="G20" s="285">
        <v>0</v>
      </c>
    </row>
    <row r="21" spans="1:7" x14ac:dyDescent="0.25">
      <c r="A21" s="284" t="s">
        <v>38</v>
      </c>
      <c r="B21" s="1">
        <f t="shared" si="0"/>
        <v>13</v>
      </c>
      <c r="C21" s="284" t="s">
        <v>37</v>
      </c>
      <c r="D21" s="285">
        <v>0</v>
      </c>
      <c r="E21" s="285">
        <v>2637684</v>
      </c>
      <c r="F21" s="285">
        <v>2637684</v>
      </c>
      <c r="G21" s="285">
        <v>0</v>
      </c>
    </row>
    <row r="22" spans="1:7" x14ac:dyDescent="0.25">
      <c r="A22" s="284" t="s">
        <v>39</v>
      </c>
      <c r="B22" s="1">
        <f t="shared" si="0"/>
        <v>9</v>
      </c>
      <c r="C22" s="284" t="s">
        <v>40</v>
      </c>
      <c r="D22" s="285">
        <v>0</v>
      </c>
      <c r="E22" s="285">
        <v>0</v>
      </c>
      <c r="F22" s="285">
        <v>0</v>
      </c>
      <c r="G22" s="285">
        <v>0</v>
      </c>
    </row>
    <row r="23" spans="1:7" x14ac:dyDescent="0.25">
      <c r="A23" s="284" t="s">
        <v>41</v>
      </c>
      <c r="B23" s="1">
        <f t="shared" si="0"/>
        <v>13</v>
      </c>
      <c r="C23" s="284" t="s">
        <v>42</v>
      </c>
      <c r="D23" s="285">
        <v>0</v>
      </c>
      <c r="E23" s="285">
        <v>0</v>
      </c>
      <c r="F23" s="285">
        <v>0</v>
      </c>
      <c r="G23" s="285">
        <v>0</v>
      </c>
    </row>
    <row r="24" spans="1:7" x14ac:dyDescent="0.25">
      <c r="A24" s="284" t="s">
        <v>43</v>
      </c>
      <c r="B24" s="1">
        <f t="shared" si="0"/>
        <v>13</v>
      </c>
      <c r="C24" s="284" t="s">
        <v>44</v>
      </c>
      <c r="D24" s="285">
        <v>0</v>
      </c>
      <c r="E24" s="285">
        <v>0</v>
      </c>
      <c r="F24" s="285">
        <v>0</v>
      </c>
      <c r="G24" s="285">
        <v>0</v>
      </c>
    </row>
    <row r="25" spans="1:7" x14ac:dyDescent="0.25">
      <c r="A25" s="284" t="s">
        <v>45</v>
      </c>
      <c r="B25" s="1">
        <f t="shared" si="0"/>
        <v>9</v>
      </c>
      <c r="C25" s="284" t="s">
        <v>46</v>
      </c>
      <c r="D25" s="285">
        <v>0</v>
      </c>
      <c r="E25" s="285">
        <v>0</v>
      </c>
      <c r="F25" s="285">
        <v>0</v>
      </c>
      <c r="G25" s="285">
        <v>0</v>
      </c>
    </row>
    <row r="26" spans="1:7" x14ac:dyDescent="0.25">
      <c r="A26" s="284" t="s">
        <v>47</v>
      </c>
      <c r="B26" s="1">
        <f t="shared" si="0"/>
        <v>13</v>
      </c>
      <c r="C26" s="284" t="s">
        <v>48</v>
      </c>
      <c r="D26" s="285">
        <v>0</v>
      </c>
      <c r="E26" s="285">
        <v>0</v>
      </c>
      <c r="F26" s="285">
        <v>0</v>
      </c>
      <c r="G26" s="285">
        <v>0</v>
      </c>
    </row>
    <row r="27" spans="1:7" x14ac:dyDescent="0.25">
      <c r="A27" s="284" t="s">
        <v>49</v>
      </c>
      <c r="B27" s="1">
        <f t="shared" si="0"/>
        <v>6</v>
      </c>
      <c r="C27" s="284" t="s">
        <v>50</v>
      </c>
      <c r="D27" s="285">
        <v>0</v>
      </c>
      <c r="E27" s="285">
        <v>0</v>
      </c>
      <c r="F27" s="285">
        <v>0</v>
      </c>
      <c r="G27" s="285">
        <v>0</v>
      </c>
    </row>
    <row r="28" spans="1:7" x14ac:dyDescent="0.25">
      <c r="A28" s="284" t="s">
        <v>51</v>
      </c>
      <c r="B28" s="1">
        <f t="shared" si="0"/>
        <v>9</v>
      </c>
      <c r="C28" s="284" t="s">
        <v>52</v>
      </c>
      <c r="D28" s="285">
        <v>0</v>
      </c>
      <c r="E28" s="285">
        <v>0</v>
      </c>
      <c r="F28" s="285">
        <v>0</v>
      </c>
      <c r="G28" s="285">
        <v>0</v>
      </c>
    </row>
    <row r="29" spans="1:7" x14ac:dyDescent="0.25">
      <c r="A29" s="284" t="s">
        <v>53</v>
      </c>
      <c r="B29" s="1">
        <f t="shared" si="0"/>
        <v>13</v>
      </c>
      <c r="C29" s="284" t="s">
        <v>52</v>
      </c>
      <c r="D29" s="285">
        <v>0</v>
      </c>
      <c r="E29" s="285">
        <v>0</v>
      </c>
      <c r="F29" s="285">
        <v>0</v>
      </c>
      <c r="G29" s="285">
        <v>0</v>
      </c>
    </row>
    <row r="30" spans="1:7" x14ac:dyDescent="0.25">
      <c r="A30" s="284" t="s">
        <v>54</v>
      </c>
      <c r="B30" s="1">
        <f t="shared" si="0"/>
        <v>6</v>
      </c>
      <c r="C30" s="284" t="s">
        <v>55</v>
      </c>
      <c r="D30" s="285">
        <v>0</v>
      </c>
      <c r="E30" s="285">
        <v>149050</v>
      </c>
      <c r="F30" s="285">
        <v>149050</v>
      </c>
      <c r="G30" s="285">
        <v>0</v>
      </c>
    </row>
    <row r="31" spans="1:7" x14ac:dyDescent="0.25">
      <c r="A31" s="284" t="s">
        <v>56</v>
      </c>
      <c r="B31" s="1">
        <f t="shared" si="0"/>
        <v>9</v>
      </c>
      <c r="C31" s="284" t="s">
        <v>57</v>
      </c>
      <c r="D31" s="285">
        <v>0</v>
      </c>
      <c r="E31" s="285">
        <v>149050</v>
      </c>
      <c r="F31" s="285">
        <v>149050</v>
      </c>
      <c r="G31" s="285">
        <v>0</v>
      </c>
    </row>
    <row r="32" spans="1:7" x14ac:dyDescent="0.25">
      <c r="A32" s="284" t="s">
        <v>58</v>
      </c>
      <c r="B32" s="1">
        <f t="shared" si="0"/>
        <v>13</v>
      </c>
      <c r="C32" s="284" t="s">
        <v>57</v>
      </c>
      <c r="D32" s="285">
        <v>0</v>
      </c>
      <c r="E32" s="285">
        <v>149050</v>
      </c>
      <c r="F32" s="285">
        <v>149050</v>
      </c>
      <c r="G32" s="285">
        <v>0</v>
      </c>
    </row>
    <row r="33" spans="1:7" x14ac:dyDescent="0.25">
      <c r="A33" s="284" t="s">
        <v>59</v>
      </c>
      <c r="B33" s="1">
        <f t="shared" si="0"/>
        <v>6</v>
      </c>
      <c r="C33" s="284" t="s">
        <v>60</v>
      </c>
      <c r="D33" s="285">
        <v>557824725</v>
      </c>
      <c r="E33" s="285">
        <v>828400108</v>
      </c>
      <c r="F33" s="285">
        <v>906712907.20000005</v>
      </c>
      <c r="G33" s="285">
        <v>479511925.80000001</v>
      </c>
    </row>
    <row r="34" spans="1:7" x14ac:dyDescent="0.25">
      <c r="A34" s="284" t="s">
        <v>61</v>
      </c>
      <c r="B34" s="1">
        <f t="shared" si="0"/>
        <v>9</v>
      </c>
      <c r="C34" s="284" t="s">
        <v>62</v>
      </c>
      <c r="D34" s="285">
        <v>0</v>
      </c>
      <c r="E34" s="285">
        <v>0</v>
      </c>
      <c r="F34" s="285">
        <v>0</v>
      </c>
      <c r="G34" s="285">
        <v>0</v>
      </c>
    </row>
    <row r="35" spans="1:7" x14ac:dyDescent="0.25">
      <c r="A35" s="284" t="s">
        <v>63</v>
      </c>
      <c r="B35" s="1">
        <f t="shared" si="0"/>
        <v>13</v>
      </c>
      <c r="C35" s="284" t="s">
        <v>62</v>
      </c>
      <c r="D35" s="285">
        <v>0</v>
      </c>
      <c r="E35" s="285">
        <v>0</v>
      </c>
      <c r="F35" s="285">
        <v>0</v>
      </c>
      <c r="G35" s="285">
        <v>0</v>
      </c>
    </row>
    <row r="36" spans="1:7" ht="30" x14ac:dyDescent="0.25">
      <c r="A36" s="284" t="s">
        <v>64</v>
      </c>
      <c r="B36" s="1">
        <f t="shared" si="0"/>
        <v>9</v>
      </c>
      <c r="C36" s="284" t="s">
        <v>65</v>
      </c>
      <c r="D36" s="285">
        <v>0</v>
      </c>
      <c r="E36" s="285">
        <v>0</v>
      </c>
      <c r="F36" s="285">
        <v>0</v>
      </c>
      <c r="G36" s="285">
        <v>0</v>
      </c>
    </row>
    <row r="37" spans="1:7" ht="30" x14ac:dyDescent="0.25">
      <c r="A37" s="284" t="s">
        <v>66</v>
      </c>
      <c r="B37" s="1">
        <f t="shared" si="0"/>
        <v>13</v>
      </c>
      <c r="C37" s="284" t="s">
        <v>65</v>
      </c>
      <c r="D37" s="285">
        <v>0</v>
      </c>
      <c r="E37" s="285">
        <v>0</v>
      </c>
      <c r="F37" s="285">
        <v>0</v>
      </c>
      <c r="G37" s="285">
        <v>0</v>
      </c>
    </row>
    <row r="38" spans="1:7" x14ac:dyDescent="0.25">
      <c r="A38" s="284" t="s">
        <v>67</v>
      </c>
      <c r="B38" s="1">
        <f t="shared" si="0"/>
        <v>9</v>
      </c>
      <c r="C38" s="284" t="s">
        <v>68</v>
      </c>
      <c r="D38" s="285">
        <v>0</v>
      </c>
      <c r="E38" s="285">
        <v>0</v>
      </c>
      <c r="F38" s="285">
        <v>0</v>
      </c>
      <c r="G38" s="285">
        <v>0</v>
      </c>
    </row>
    <row r="39" spans="1:7" x14ac:dyDescent="0.25">
      <c r="A39" s="284" t="s">
        <v>69</v>
      </c>
      <c r="B39" s="1">
        <f t="shared" si="0"/>
        <v>13</v>
      </c>
      <c r="C39" s="284" t="s">
        <v>68</v>
      </c>
      <c r="D39" s="285">
        <v>0</v>
      </c>
      <c r="E39" s="285">
        <v>0</v>
      </c>
      <c r="F39" s="285">
        <v>0</v>
      </c>
      <c r="G39" s="285">
        <v>0</v>
      </c>
    </row>
    <row r="40" spans="1:7" x14ac:dyDescent="0.25">
      <c r="A40" s="284" t="s">
        <v>70</v>
      </c>
      <c r="B40" s="1">
        <f t="shared" si="0"/>
        <v>9</v>
      </c>
      <c r="C40" s="284" t="s">
        <v>71</v>
      </c>
      <c r="D40" s="285">
        <v>497707392</v>
      </c>
      <c r="E40" s="285">
        <v>425019577.39999998</v>
      </c>
      <c r="F40" s="285">
        <v>519378575.61000001</v>
      </c>
      <c r="G40" s="285">
        <v>403348393.79000002</v>
      </c>
    </row>
    <row r="41" spans="1:7" x14ac:dyDescent="0.25">
      <c r="A41" s="284" t="s">
        <v>72</v>
      </c>
      <c r="B41" s="1">
        <f t="shared" si="0"/>
        <v>13</v>
      </c>
      <c r="C41" s="284" t="s">
        <v>71</v>
      </c>
      <c r="D41" s="285">
        <v>497707392</v>
      </c>
      <c r="E41" s="285">
        <v>425019577.39999998</v>
      </c>
      <c r="F41" s="285">
        <v>519378575.61000001</v>
      </c>
      <c r="G41" s="285">
        <v>403348393.79000002</v>
      </c>
    </row>
    <row r="42" spans="1:7" ht="30" x14ac:dyDescent="0.25">
      <c r="A42" s="284" t="s">
        <v>73</v>
      </c>
      <c r="B42" s="1">
        <f t="shared" si="0"/>
        <v>9</v>
      </c>
      <c r="C42" s="284" t="s">
        <v>74</v>
      </c>
      <c r="D42" s="285">
        <v>56290564</v>
      </c>
      <c r="E42" s="285">
        <v>2464976</v>
      </c>
      <c r="F42" s="285">
        <v>25847424</v>
      </c>
      <c r="G42" s="285">
        <v>32908116</v>
      </c>
    </row>
    <row r="43" spans="1:7" ht="30" x14ac:dyDescent="0.25">
      <c r="A43" s="284" t="s">
        <v>75</v>
      </c>
      <c r="B43" s="1">
        <f t="shared" si="0"/>
        <v>13</v>
      </c>
      <c r="C43" s="284" t="s">
        <v>74</v>
      </c>
      <c r="D43" s="285">
        <v>56290564</v>
      </c>
      <c r="E43" s="285">
        <v>2464976</v>
      </c>
      <c r="F43" s="285">
        <v>25847424</v>
      </c>
      <c r="G43" s="285">
        <v>32908116</v>
      </c>
    </row>
    <row r="44" spans="1:7" x14ac:dyDescent="0.25">
      <c r="A44" s="284" t="s">
        <v>76</v>
      </c>
      <c r="B44" s="1">
        <f t="shared" si="0"/>
        <v>9</v>
      </c>
      <c r="C44" s="284" t="s">
        <v>77</v>
      </c>
      <c r="D44" s="285">
        <v>5</v>
      </c>
      <c r="E44" s="285">
        <v>239998502</v>
      </c>
      <c r="F44" s="285">
        <v>200569854.99000001</v>
      </c>
      <c r="G44" s="285">
        <v>39428652.009999998</v>
      </c>
    </row>
    <row r="45" spans="1:7" x14ac:dyDescent="0.25">
      <c r="A45" s="284" t="s">
        <v>78</v>
      </c>
      <c r="B45" s="1">
        <f t="shared" si="0"/>
        <v>13</v>
      </c>
      <c r="C45" s="284" t="s">
        <v>77</v>
      </c>
      <c r="D45" s="285">
        <v>5</v>
      </c>
      <c r="E45" s="285">
        <v>239998502</v>
      </c>
      <c r="F45" s="285">
        <v>200569854.99000001</v>
      </c>
      <c r="G45" s="285">
        <v>39428652.009999998</v>
      </c>
    </row>
    <row r="46" spans="1:7" x14ac:dyDescent="0.25">
      <c r="A46" s="284" t="s">
        <v>79</v>
      </c>
      <c r="B46" s="1">
        <f t="shared" si="0"/>
        <v>9</v>
      </c>
      <c r="C46" s="284" t="s">
        <v>80</v>
      </c>
      <c r="D46" s="285">
        <v>0</v>
      </c>
      <c r="E46" s="285">
        <v>160917052.59999999</v>
      </c>
      <c r="F46" s="285">
        <v>160917052.59999999</v>
      </c>
      <c r="G46" s="285">
        <v>0</v>
      </c>
    </row>
    <row r="47" spans="1:7" x14ac:dyDescent="0.25">
      <c r="A47" s="284" t="s">
        <v>81</v>
      </c>
      <c r="B47" s="1">
        <f t="shared" si="0"/>
        <v>13</v>
      </c>
      <c r="C47" s="284" t="s">
        <v>80</v>
      </c>
      <c r="D47" s="285">
        <v>0</v>
      </c>
      <c r="E47" s="285">
        <v>160917052.59999999</v>
      </c>
      <c r="F47" s="285">
        <v>160917052.59999999</v>
      </c>
      <c r="G47" s="285">
        <v>0</v>
      </c>
    </row>
    <row r="48" spans="1:7" x14ac:dyDescent="0.25">
      <c r="A48" s="284" t="s">
        <v>82</v>
      </c>
      <c r="B48" s="1">
        <f t="shared" si="0"/>
        <v>9</v>
      </c>
      <c r="C48" s="284" t="s">
        <v>83</v>
      </c>
      <c r="D48" s="285">
        <v>3826764</v>
      </c>
      <c r="E48" s="285">
        <v>0</v>
      </c>
      <c r="F48" s="285">
        <v>0</v>
      </c>
      <c r="G48" s="285">
        <v>3826764</v>
      </c>
    </row>
    <row r="49" spans="1:7" x14ac:dyDescent="0.25">
      <c r="A49" s="284" t="s">
        <v>84</v>
      </c>
      <c r="B49" s="1">
        <f t="shared" si="0"/>
        <v>13</v>
      </c>
      <c r="C49" s="284" t="s">
        <v>83</v>
      </c>
      <c r="D49" s="285">
        <v>3826764</v>
      </c>
      <c r="E49" s="285">
        <v>0</v>
      </c>
      <c r="F49" s="285">
        <v>0</v>
      </c>
      <c r="G49" s="285">
        <v>3826764</v>
      </c>
    </row>
    <row r="50" spans="1:7" x14ac:dyDescent="0.25">
      <c r="A50" s="284" t="s">
        <v>85</v>
      </c>
      <c r="B50" s="1">
        <f t="shared" si="0"/>
        <v>6</v>
      </c>
      <c r="C50" s="284" t="s">
        <v>86</v>
      </c>
      <c r="D50" s="285">
        <v>15111773</v>
      </c>
      <c r="E50" s="285">
        <v>0</v>
      </c>
      <c r="F50" s="285">
        <v>0</v>
      </c>
      <c r="G50" s="285">
        <v>15111773</v>
      </c>
    </row>
    <row r="51" spans="1:7" x14ac:dyDescent="0.25">
      <c r="A51" s="284" t="s">
        <v>87</v>
      </c>
      <c r="B51" s="1">
        <f t="shared" si="0"/>
        <v>9</v>
      </c>
      <c r="C51" s="284" t="s">
        <v>88</v>
      </c>
      <c r="D51" s="285">
        <v>15111773</v>
      </c>
      <c r="E51" s="285">
        <v>0</v>
      </c>
      <c r="F51" s="285">
        <v>0</v>
      </c>
      <c r="G51" s="285">
        <v>15111773</v>
      </c>
    </row>
    <row r="52" spans="1:7" x14ac:dyDescent="0.25">
      <c r="A52" s="284" t="s">
        <v>89</v>
      </c>
      <c r="B52" s="1">
        <f t="shared" si="0"/>
        <v>13</v>
      </c>
      <c r="C52" s="284" t="s">
        <v>88</v>
      </c>
      <c r="D52" s="285">
        <v>15111773</v>
      </c>
      <c r="E52" s="285">
        <v>0</v>
      </c>
      <c r="F52" s="285">
        <v>0</v>
      </c>
      <c r="G52" s="285">
        <v>15111773</v>
      </c>
    </row>
    <row r="53" spans="1:7" ht="30" x14ac:dyDescent="0.25">
      <c r="A53" s="284" t="s">
        <v>90</v>
      </c>
      <c r="B53" s="1">
        <f t="shared" si="0"/>
        <v>6</v>
      </c>
      <c r="C53" s="284" t="s">
        <v>91</v>
      </c>
      <c r="D53" s="285">
        <v>-351998890.85000002</v>
      </c>
      <c r="E53" s="285">
        <v>0</v>
      </c>
      <c r="F53" s="285">
        <v>0</v>
      </c>
      <c r="G53" s="285">
        <v>-351998890.85000002</v>
      </c>
    </row>
    <row r="54" spans="1:7" x14ac:dyDescent="0.25">
      <c r="A54" s="284" t="s">
        <v>92</v>
      </c>
      <c r="B54" s="1">
        <f t="shared" si="0"/>
        <v>9</v>
      </c>
      <c r="C54" s="284" t="s">
        <v>93</v>
      </c>
      <c r="D54" s="285">
        <v>0</v>
      </c>
      <c r="E54" s="285">
        <v>0</v>
      </c>
      <c r="F54" s="285">
        <v>0</v>
      </c>
      <c r="G54" s="285">
        <v>0</v>
      </c>
    </row>
    <row r="55" spans="1:7" x14ac:dyDescent="0.25">
      <c r="A55" s="284" t="s">
        <v>94</v>
      </c>
      <c r="B55" s="1">
        <f t="shared" si="0"/>
        <v>13</v>
      </c>
      <c r="C55" s="284" t="s">
        <v>95</v>
      </c>
      <c r="D55" s="285">
        <v>0</v>
      </c>
      <c r="E55" s="285">
        <v>0</v>
      </c>
      <c r="F55" s="285">
        <v>0</v>
      </c>
      <c r="G55" s="285">
        <v>0</v>
      </c>
    </row>
    <row r="56" spans="1:7" x14ac:dyDescent="0.25">
      <c r="A56" s="284" t="s">
        <v>96</v>
      </c>
      <c r="B56" s="1">
        <f t="shared" si="0"/>
        <v>9</v>
      </c>
      <c r="C56" s="284" t="s">
        <v>83</v>
      </c>
      <c r="D56" s="285">
        <v>-351998890.85000002</v>
      </c>
      <c r="E56" s="285">
        <v>0</v>
      </c>
      <c r="F56" s="285">
        <v>0</v>
      </c>
      <c r="G56" s="285">
        <v>-351998890.85000002</v>
      </c>
    </row>
    <row r="57" spans="1:7" x14ac:dyDescent="0.25">
      <c r="A57" s="284" t="s">
        <v>97</v>
      </c>
      <c r="B57" s="1">
        <f t="shared" si="0"/>
        <v>13</v>
      </c>
      <c r="C57" s="284" t="s">
        <v>83</v>
      </c>
      <c r="D57" s="285">
        <v>-351998890.85000002</v>
      </c>
      <c r="E57" s="285">
        <v>0</v>
      </c>
      <c r="F57" s="285">
        <v>0</v>
      </c>
      <c r="G57" s="285">
        <v>-351998890.85000002</v>
      </c>
    </row>
    <row r="58" spans="1:7" x14ac:dyDescent="0.25">
      <c r="A58" s="284" t="s">
        <v>98</v>
      </c>
      <c r="B58" s="1">
        <f t="shared" si="0"/>
        <v>3</v>
      </c>
      <c r="C58" s="284" t="s">
        <v>99</v>
      </c>
      <c r="D58" s="285">
        <v>0</v>
      </c>
      <c r="E58" s="285">
        <v>0</v>
      </c>
      <c r="F58" s="285">
        <v>0</v>
      </c>
      <c r="G58" s="285">
        <v>0</v>
      </c>
    </row>
    <row r="59" spans="1:7" x14ac:dyDescent="0.25">
      <c r="A59" s="284" t="s">
        <v>100</v>
      </c>
      <c r="B59" s="1">
        <f t="shared" si="0"/>
        <v>6</v>
      </c>
      <c r="C59" s="284" t="s">
        <v>101</v>
      </c>
      <c r="D59" s="285">
        <v>0</v>
      </c>
      <c r="E59" s="285">
        <v>0</v>
      </c>
      <c r="F59" s="285">
        <v>0</v>
      </c>
      <c r="G59" s="285">
        <v>0</v>
      </c>
    </row>
    <row r="60" spans="1:7" x14ac:dyDescent="0.25">
      <c r="A60" s="284" t="s">
        <v>102</v>
      </c>
      <c r="B60" s="1">
        <f t="shared" si="0"/>
        <v>9</v>
      </c>
      <c r="C60" s="284" t="s">
        <v>103</v>
      </c>
      <c r="D60" s="285">
        <v>0</v>
      </c>
      <c r="E60" s="285">
        <v>0</v>
      </c>
      <c r="F60" s="285">
        <v>0</v>
      </c>
      <c r="G60" s="285">
        <v>0</v>
      </c>
    </row>
    <row r="61" spans="1:7" x14ac:dyDescent="0.25">
      <c r="A61" s="284" t="s">
        <v>104</v>
      </c>
      <c r="B61" s="1">
        <f t="shared" si="0"/>
        <v>13</v>
      </c>
      <c r="C61" s="284" t="s">
        <v>103</v>
      </c>
      <c r="D61" s="285">
        <v>0</v>
      </c>
      <c r="E61" s="285">
        <v>0</v>
      </c>
      <c r="F61" s="285">
        <v>0</v>
      </c>
      <c r="G61" s="285">
        <v>0</v>
      </c>
    </row>
    <row r="62" spans="1:7" x14ac:dyDescent="0.25">
      <c r="A62" s="284" t="s">
        <v>105</v>
      </c>
      <c r="B62" s="1">
        <f t="shared" si="0"/>
        <v>9</v>
      </c>
      <c r="C62" s="284" t="s">
        <v>106</v>
      </c>
      <c r="D62" s="285">
        <v>0</v>
      </c>
      <c r="E62" s="285">
        <v>0</v>
      </c>
      <c r="F62" s="285">
        <v>0</v>
      </c>
      <c r="G62" s="285">
        <v>0</v>
      </c>
    </row>
    <row r="63" spans="1:7" x14ac:dyDescent="0.25">
      <c r="A63" s="284" t="s">
        <v>107</v>
      </c>
      <c r="B63" s="1">
        <f t="shared" si="0"/>
        <v>13</v>
      </c>
      <c r="C63" s="284" t="s">
        <v>106</v>
      </c>
      <c r="D63" s="285">
        <v>0</v>
      </c>
      <c r="E63" s="285">
        <v>0</v>
      </c>
      <c r="F63" s="285">
        <v>0</v>
      </c>
      <c r="G63" s="285">
        <v>0</v>
      </c>
    </row>
    <row r="64" spans="1:7" x14ac:dyDescent="0.25">
      <c r="A64" s="284" t="s">
        <v>108</v>
      </c>
      <c r="B64" s="1">
        <f t="shared" si="0"/>
        <v>9</v>
      </c>
      <c r="C64" s="284" t="s">
        <v>109</v>
      </c>
      <c r="D64" s="285">
        <v>0</v>
      </c>
      <c r="E64" s="285">
        <v>0</v>
      </c>
      <c r="F64" s="285">
        <v>0</v>
      </c>
      <c r="G64" s="285">
        <v>0</v>
      </c>
    </row>
    <row r="65" spans="1:7" x14ac:dyDescent="0.25">
      <c r="A65" s="284" t="s">
        <v>110</v>
      </c>
      <c r="B65" s="1">
        <f t="shared" si="0"/>
        <v>13</v>
      </c>
      <c r="C65" s="284" t="s">
        <v>109</v>
      </c>
      <c r="D65" s="285">
        <v>0</v>
      </c>
      <c r="E65" s="285">
        <v>0</v>
      </c>
      <c r="F65" s="285">
        <v>0</v>
      </c>
      <c r="G65" s="285">
        <v>0</v>
      </c>
    </row>
    <row r="66" spans="1:7" x14ac:dyDescent="0.25">
      <c r="A66" s="284" t="s">
        <v>111</v>
      </c>
      <c r="B66" s="1">
        <f t="shared" si="0"/>
        <v>3</v>
      </c>
      <c r="C66" s="284" t="s">
        <v>112</v>
      </c>
      <c r="D66" s="285">
        <v>201291284106.39001</v>
      </c>
      <c r="E66" s="285">
        <v>5018642643.71</v>
      </c>
      <c r="F66" s="285">
        <v>6259931598.71</v>
      </c>
      <c r="G66" s="285">
        <v>200049995151.39001</v>
      </c>
    </row>
    <row r="67" spans="1:7" x14ac:dyDescent="0.25">
      <c r="A67" s="284" t="s">
        <v>113</v>
      </c>
      <c r="B67" s="1">
        <f t="shared" si="0"/>
        <v>6</v>
      </c>
      <c r="C67" s="284" t="s">
        <v>114</v>
      </c>
      <c r="D67" s="285">
        <v>25990211992</v>
      </c>
      <c r="E67" s="285">
        <v>0</v>
      </c>
      <c r="F67" s="285">
        <v>0</v>
      </c>
      <c r="G67" s="285">
        <v>25990211992</v>
      </c>
    </row>
    <row r="68" spans="1:7" x14ac:dyDescent="0.25">
      <c r="A68" s="284" t="s">
        <v>115</v>
      </c>
      <c r="B68" s="1">
        <f t="shared" si="0"/>
        <v>9</v>
      </c>
      <c r="C68" s="284" t="s">
        <v>116</v>
      </c>
      <c r="D68" s="285">
        <v>25990211992</v>
      </c>
      <c r="E68" s="285">
        <v>0</v>
      </c>
      <c r="F68" s="285">
        <v>0</v>
      </c>
      <c r="G68" s="285">
        <v>25990211992</v>
      </c>
    </row>
    <row r="69" spans="1:7" x14ac:dyDescent="0.25">
      <c r="A69" s="284" t="s">
        <v>117</v>
      </c>
      <c r="B69" s="1">
        <f t="shared" si="0"/>
        <v>13</v>
      </c>
      <c r="C69" s="284" t="s">
        <v>116</v>
      </c>
      <c r="D69" s="285">
        <v>25990211992</v>
      </c>
      <c r="E69" s="285">
        <v>0</v>
      </c>
      <c r="F69" s="285">
        <v>0</v>
      </c>
      <c r="G69" s="285">
        <v>25990211992</v>
      </c>
    </row>
    <row r="70" spans="1:7" x14ac:dyDescent="0.25">
      <c r="A70" s="284" t="s">
        <v>118</v>
      </c>
      <c r="B70" s="1">
        <f t="shared" si="0"/>
        <v>6</v>
      </c>
      <c r="C70" s="284" t="s">
        <v>119</v>
      </c>
      <c r="D70" s="285">
        <v>13204503976.9</v>
      </c>
      <c r="E70" s="285">
        <v>32304999.989999998</v>
      </c>
      <c r="F70" s="285">
        <v>2552321206.3899999</v>
      </c>
      <c r="G70" s="285">
        <v>10684487770.5</v>
      </c>
    </row>
    <row r="71" spans="1:7" x14ac:dyDescent="0.25">
      <c r="A71" s="284" t="s">
        <v>120</v>
      </c>
      <c r="B71" s="1">
        <f t="shared" si="0"/>
        <v>9</v>
      </c>
      <c r="C71" s="284" t="s">
        <v>121</v>
      </c>
      <c r="D71" s="285">
        <v>13059598276.93</v>
      </c>
      <c r="E71" s="285">
        <v>20999999.989999998</v>
      </c>
      <c r="F71" s="285">
        <v>2405107506.3899999</v>
      </c>
      <c r="G71" s="285">
        <v>10675490770.530001</v>
      </c>
    </row>
    <row r="72" spans="1:7" x14ac:dyDescent="0.25">
      <c r="A72" s="284" t="s">
        <v>122</v>
      </c>
      <c r="B72" s="1">
        <f t="shared" si="0"/>
        <v>13</v>
      </c>
      <c r="C72" s="284" t="s">
        <v>123</v>
      </c>
      <c r="D72" s="285">
        <v>0</v>
      </c>
      <c r="E72" s="285">
        <v>0</v>
      </c>
      <c r="F72" s="285">
        <v>0</v>
      </c>
      <c r="G72" s="285">
        <v>0</v>
      </c>
    </row>
    <row r="73" spans="1:7" x14ac:dyDescent="0.25">
      <c r="A73" s="284" t="s">
        <v>124</v>
      </c>
      <c r="B73" s="1">
        <f t="shared" si="0"/>
        <v>13</v>
      </c>
      <c r="C73" s="284" t="s">
        <v>125</v>
      </c>
      <c r="D73" s="285">
        <v>0</v>
      </c>
      <c r="E73" s="285">
        <v>0</v>
      </c>
      <c r="F73" s="285">
        <v>0</v>
      </c>
      <c r="G73" s="285">
        <v>0</v>
      </c>
    </row>
    <row r="74" spans="1:7" x14ac:dyDescent="0.25">
      <c r="A74" s="284" t="s">
        <v>126</v>
      </c>
      <c r="B74" s="1">
        <f t="shared" ref="B74:B137" si="1">LEN(A74)</f>
        <v>13</v>
      </c>
      <c r="C74" s="284" t="s">
        <v>127</v>
      </c>
      <c r="D74" s="285">
        <v>13059598276.93</v>
      </c>
      <c r="E74" s="285">
        <v>20999999.989999998</v>
      </c>
      <c r="F74" s="285">
        <v>2405107506.3899999</v>
      </c>
      <c r="G74" s="285">
        <v>10675490770.530001</v>
      </c>
    </row>
    <row r="75" spans="1:7" x14ac:dyDescent="0.25">
      <c r="A75" s="284" t="s">
        <v>128</v>
      </c>
      <c r="B75" s="1">
        <f t="shared" si="1"/>
        <v>13</v>
      </c>
      <c r="C75" s="284" t="s">
        <v>129</v>
      </c>
      <c r="D75" s="285">
        <v>0</v>
      </c>
      <c r="E75" s="285">
        <v>0</v>
      </c>
      <c r="F75" s="285">
        <v>0</v>
      </c>
      <c r="G75" s="285">
        <v>0</v>
      </c>
    </row>
    <row r="76" spans="1:7" x14ac:dyDescent="0.25">
      <c r="A76" s="284" t="s">
        <v>130</v>
      </c>
      <c r="B76" s="1">
        <f t="shared" si="1"/>
        <v>9</v>
      </c>
      <c r="C76" s="284" t="s">
        <v>131</v>
      </c>
      <c r="D76" s="285">
        <v>0</v>
      </c>
      <c r="E76" s="285">
        <v>0</v>
      </c>
      <c r="F76" s="285">
        <v>0</v>
      </c>
      <c r="G76" s="285">
        <v>0</v>
      </c>
    </row>
    <row r="77" spans="1:7" x14ac:dyDescent="0.25">
      <c r="A77" s="284" t="s">
        <v>132</v>
      </c>
      <c r="B77" s="1">
        <f t="shared" si="1"/>
        <v>13</v>
      </c>
      <c r="C77" s="284" t="s">
        <v>133</v>
      </c>
      <c r="D77" s="285">
        <v>0</v>
      </c>
      <c r="E77" s="285">
        <v>0</v>
      </c>
      <c r="F77" s="285">
        <v>0</v>
      </c>
      <c r="G77" s="285">
        <v>0</v>
      </c>
    </row>
    <row r="78" spans="1:7" x14ac:dyDescent="0.25">
      <c r="A78" s="284" t="s">
        <v>134</v>
      </c>
      <c r="B78" s="1">
        <f t="shared" si="1"/>
        <v>9</v>
      </c>
      <c r="C78" s="284" t="s">
        <v>135</v>
      </c>
      <c r="D78" s="285">
        <v>57299099.969999999</v>
      </c>
      <c r="E78" s="285">
        <v>11305000</v>
      </c>
      <c r="F78" s="285">
        <v>59607100</v>
      </c>
      <c r="G78" s="285">
        <v>8996999.9700000007</v>
      </c>
    </row>
    <row r="79" spans="1:7" x14ac:dyDescent="0.25">
      <c r="A79" s="284" t="s">
        <v>136</v>
      </c>
      <c r="B79" s="1">
        <f t="shared" si="1"/>
        <v>13</v>
      </c>
      <c r="C79" s="284" t="s">
        <v>137</v>
      </c>
      <c r="D79" s="285">
        <v>8996999.9700000007</v>
      </c>
      <c r="E79" s="285">
        <v>0</v>
      </c>
      <c r="F79" s="285">
        <v>0</v>
      </c>
      <c r="G79" s="285">
        <v>8996999.9700000007</v>
      </c>
    </row>
    <row r="80" spans="1:7" x14ac:dyDescent="0.25">
      <c r="A80" s="284" t="s">
        <v>138</v>
      </c>
      <c r="B80" s="1">
        <f t="shared" si="1"/>
        <v>13</v>
      </c>
      <c r="C80" s="284" t="s">
        <v>139</v>
      </c>
      <c r="D80" s="285">
        <v>48302100</v>
      </c>
      <c r="E80" s="285">
        <v>11305000</v>
      </c>
      <c r="F80" s="285">
        <v>59607100</v>
      </c>
      <c r="G80" s="285">
        <v>0</v>
      </c>
    </row>
    <row r="81" spans="1:7" x14ac:dyDescent="0.25">
      <c r="A81" s="284" t="s">
        <v>140</v>
      </c>
      <c r="B81" s="1">
        <f t="shared" si="1"/>
        <v>13</v>
      </c>
      <c r="C81" s="284" t="s">
        <v>141</v>
      </c>
      <c r="D81" s="285">
        <v>0</v>
      </c>
      <c r="E81" s="285">
        <v>0</v>
      </c>
      <c r="F81" s="285">
        <v>0</v>
      </c>
      <c r="G81" s="285">
        <v>0</v>
      </c>
    </row>
    <row r="82" spans="1:7" x14ac:dyDescent="0.25">
      <c r="A82" s="284" t="s">
        <v>142</v>
      </c>
      <c r="B82" s="1">
        <f t="shared" si="1"/>
        <v>9</v>
      </c>
      <c r="C82" s="284" t="s">
        <v>143</v>
      </c>
      <c r="D82" s="285">
        <v>87606600</v>
      </c>
      <c r="E82" s="285">
        <v>0</v>
      </c>
      <c r="F82" s="285">
        <v>87606600</v>
      </c>
      <c r="G82" s="285">
        <v>0</v>
      </c>
    </row>
    <row r="83" spans="1:7" x14ac:dyDescent="0.25">
      <c r="A83" s="284" t="s">
        <v>144</v>
      </c>
      <c r="B83" s="1">
        <f t="shared" si="1"/>
        <v>13</v>
      </c>
      <c r="C83" s="284" t="s">
        <v>145</v>
      </c>
      <c r="D83" s="285">
        <v>15229800</v>
      </c>
      <c r="E83" s="285">
        <v>0</v>
      </c>
      <c r="F83" s="285">
        <v>15229800</v>
      </c>
      <c r="G83" s="285">
        <v>0</v>
      </c>
    </row>
    <row r="84" spans="1:7" x14ac:dyDescent="0.25">
      <c r="A84" s="284" t="s">
        <v>146</v>
      </c>
      <c r="B84" s="1">
        <f t="shared" si="1"/>
        <v>13</v>
      </c>
      <c r="C84" s="284" t="s">
        <v>147</v>
      </c>
      <c r="D84" s="285">
        <v>72376800</v>
      </c>
      <c r="E84" s="285">
        <v>0</v>
      </c>
      <c r="F84" s="285">
        <v>72376800</v>
      </c>
      <c r="G84" s="285">
        <v>0</v>
      </c>
    </row>
    <row r="85" spans="1:7" x14ac:dyDescent="0.25">
      <c r="A85" s="284" t="s">
        <v>148</v>
      </c>
      <c r="B85" s="1">
        <f t="shared" si="1"/>
        <v>13</v>
      </c>
      <c r="C85" s="284" t="s">
        <v>149</v>
      </c>
      <c r="D85" s="285">
        <v>0</v>
      </c>
      <c r="E85" s="285">
        <v>0</v>
      </c>
      <c r="F85" s="285">
        <v>0</v>
      </c>
      <c r="G85" s="285">
        <v>0</v>
      </c>
    </row>
    <row r="86" spans="1:7" ht="30" x14ac:dyDescent="0.25">
      <c r="A86" s="284" t="s">
        <v>150</v>
      </c>
      <c r="B86" s="1">
        <f t="shared" si="1"/>
        <v>13</v>
      </c>
      <c r="C86" s="284" t="s">
        <v>151</v>
      </c>
      <c r="D86" s="285">
        <v>0</v>
      </c>
      <c r="E86" s="285">
        <v>0</v>
      </c>
      <c r="F86" s="285">
        <v>0</v>
      </c>
      <c r="G86" s="285">
        <v>0</v>
      </c>
    </row>
    <row r="87" spans="1:7" ht="30" x14ac:dyDescent="0.25">
      <c r="A87" s="284" t="s">
        <v>152</v>
      </c>
      <c r="B87" s="1">
        <f t="shared" si="1"/>
        <v>13</v>
      </c>
      <c r="C87" s="284" t="s">
        <v>153</v>
      </c>
      <c r="D87" s="285">
        <v>0</v>
      </c>
      <c r="E87" s="285">
        <v>0</v>
      </c>
      <c r="F87" s="285">
        <v>0</v>
      </c>
      <c r="G87" s="285">
        <v>0</v>
      </c>
    </row>
    <row r="88" spans="1:7" x14ac:dyDescent="0.25">
      <c r="A88" s="284" t="s">
        <v>154</v>
      </c>
      <c r="B88" s="1">
        <f t="shared" si="1"/>
        <v>9</v>
      </c>
      <c r="C88" s="284" t="s">
        <v>155</v>
      </c>
      <c r="D88" s="285">
        <v>0</v>
      </c>
      <c r="E88" s="285">
        <v>0</v>
      </c>
      <c r="F88" s="285">
        <v>0</v>
      </c>
      <c r="G88" s="285">
        <v>0</v>
      </c>
    </row>
    <row r="89" spans="1:7" x14ac:dyDescent="0.25">
      <c r="A89" s="284" t="s">
        <v>156</v>
      </c>
      <c r="B89" s="1">
        <f t="shared" si="1"/>
        <v>13</v>
      </c>
      <c r="C89" s="284" t="s">
        <v>157</v>
      </c>
      <c r="D89" s="285">
        <v>0</v>
      </c>
      <c r="E89" s="285">
        <v>0</v>
      </c>
      <c r="F89" s="285">
        <v>0</v>
      </c>
      <c r="G89" s="285">
        <v>0</v>
      </c>
    </row>
    <row r="90" spans="1:7" x14ac:dyDescent="0.25">
      <c r="A90" s="284" t="s">
        <v>158</v>
      </c>
      <c r="B90" s="1">
        <f t="shared" si="1"/>
        <v>9</v>
      </c>
      <c r="C90" s="284" t="s">
        <v>159</v>
      </c>
      <c r="D90" s="285">
        <v>0</v>
      </c>
      <c r="E90" s="285">
        <v>0</v>
      </c>
      <c r="F90" s="285">
        <v>0</v>
      </c>
      <c r="G90" s="285">
        <v>0</v>
      </c>
    </row>
    <row r="91" spans="1:7" x14ac:dyDescent="0.25">
      <c r="A91" s="284" t="s">
        <v>160</v>
      </c>
      <c r="B91" s="1">
        <f t="shared" si="1"/>
        <v>13</v>
      </c>
      <c r="C91" s="284" t="s">
        <v>159</v>
      </c>
      <c r="D91" s="285">
        <v>0</v>
      </c>
      <c r="E91" s="285">
        <v>0</v>
      </c>
      <c r="F91" s="285">
        <v>0</v>
      </c>
      <c r="G91" s="285">
        <v>0</v>
      </c>
    </row>
    <row r="92" spans="1:7" ht="30" x14ac:dyDescent="0.25">
      <c r="A92" s="284" t="s">
        <v>161</v>
      </c>
      <c r="B92" s="1">
        <f t="shared" si="1"/>
        <v>6</v>
      </c>
      <c r="C92" s="284" t="s">
        <v>162</v>
      </c>
      <c r="D92" s="285">
        <v>3675355971.3000002</v>
      </c>
      <c r="E92" s="285">
        <v>1439801162.6800001</v>
      </c>
      <c r="F92" s="285">
        <v>535004494.86000001</v>
      </c>
      <c r="G92" s="285">
        <v>4580152639.1199999</v>
      </c>
    </row>
    <row r="93" spans="1:7" x14ac:dyDescent="0.25">
      <c r="A93" s="284" t="s">
        <v>163</v>
      </c>
      <c r="B93" s="1">
        <f t="shared" si="1"/>
        <v>9</v>
      </c>
      <c r="C93" s="284" t="s">
        <v>164</v>
      </c>
      <c r="D93" s="285">
        <v>0</v>
      </c>
      <c r="E93" s="285">
        <v>0</v>
      </c>
      <c r="F93" s="285">
        <v>0</v>
      </c>
      <c r="G93" s="285">
        <v>0</v>
      </c>
    </row>
    <row r="94" spans="1:7" x14ac:dyDescent="0.25">
      <c r="A94" s="284" t="s">
        <v>165</v>
      </c>
      <c r="B94" s="1">
        <f t="shared" si="1"/>
        <v>13</v>
      </c>
      <c r="C94" s="284" t="s">
        <v>166</v>
      </c>
      <c r="D94" s="285">
        <v>0</v>
      </c>
      <c r="E94" s="285">
        <v>0</v>
      </c>
      <c r="F94" s="285">
        <v>0</v>
      </c>
      <c r="G94" s="285">
        <v>0</v>
      </c>
    </row>
    <row r="95" spans="1:7" x14ac:dyDescent="0.25">
      <c r="A95" s="284" t="s">
        <v>167</v>
      </c>
      <c r="B95" s="1">
        <f t="shared" si="1"/>
        <v>9</v>
      </c>
      <c r="C95" s="284" t="s">
        <v>168</v>
      </c>
      <c r="D95" s="285">
        <v>14916744.17</v>
      </c>
      <c r="E95" s="285">
        <v>0</v>
      </c>
      <c r="F95" s="285">
        <v>0</v>
      </c>
      <c r="G95" s="285">
        <v>14916744.17</v>
      </c>
    </row>
    <row r="96" spans="1:7" ht="30" x14ac:dyDescent="0.25">
      <c r="A96" s="284" t="s">
        <v>169</v>
      </c>
      <c r="B96" s="1">
        <f t="shared" si="1"/>
        <v>13</v>
      </c>
      <c r="C96" s="284" t="s">
        <v>170</v>
      </c>
      <c r="D96" s="285">
        <v>14916744.17</v>
      </c>
      <c r="E96" s="285">
        <v>0</v>
      </c>
      <c r="F96" s="285">
        <v>0</v>
      </c>
      <c r="G96" s="285">
        <v>14916744.17</v>
      </c>
    </row>
    <row r="97" spans="1:7" x14ac:dyDescent="0.25">
      <c r="A97" s="284" t="s">
        <v>171</v>
      </c>
      <c r="B97" s="1">
        <f t="shared" si="1"/>
        <v>13</v>
      </c>
      <c r="C97" s="284" t="s">
        <v>172</v>
      </c>
      <c r="D97" s="285">
        <v>0</v>
      </c>
      <c r="E97" s="285">
        <v>0</v>
      </c>
      <c r="F97" s="285">
        <v>0</v>
      </c>
      <c r="G97" s="285">
        <v>0</v>
      </c>
    </row>
    <row r="98" spans="1:7" x14ac:dyDescent="0.25">
      <c r="A98" s="284" t="s">
        <v>173</v>
      </c>
      <c r="B98" s="1">
        <f t="shared" si="1"/>
        <v>9</v>
      </c>
      <c r="C98" s="284" t="s">
        <v>121</v>
      </c>
      <c r="D98" s="285">
        <v>184399635.62</v>
      </c>
      <c r="E98" s="285">
        <v>935693739.78999996</v>
      </c>
      <c r="F98" s="285">
        <v>17380540.239999998</v>
      </c>
      <c r="G98" s="285">
        <v>1102712835.1700001</v>
      </c>
    </row>
    <row r="99" spans="1:7" x14ac:dyDescent="0.25">
      <c r="A99" s="284" t="s">
        <v>174</v>
      </c>
      <c r="B99" s="1">
        <f t="shared" si="1"/>
        <v>13</v>
      </c>
      <c r="C99" s="284" t="s">
        <v>125</v>
      </c>
      <c r="D99" s="285">
        <v>27508281.530000001</v>
      </c>
      <c r="E99" s="285">
        <v>0</v>
      </c>
      <c r="F99" s="285">
        <v>0</v>
      </c>
      <c r="G99" s="285">
        <v>27508281.530000001</v>
      </c>
    </row>
    <row r="100" spans="1:7" x14ac:dyDescent="0.25">
      <c r="A100" s="284" t="s">
        <v>175</v>
      </c>
      <c r="B100" s="1">
        <f t="shared" si="1"/>
        <v>13</v>
      </c>
      <c r="C100" s="284" t="s">
        <v>127</v>
      </c>
      <c r="D100" s="285">
        <v>156891354.09</v>
      </c>
      <c r="E100" s="285">
        <v>935693739.78999996</v>
      </c>
      <c r="F100" s="285">
        <v>17380540.239999998</v>
      </c>
      <c r="G100" s="285">
        <v>1075204553.6400001</v>
      </c>
    </row>
    <row r="101" spans="1:7" x14ac:dyDescent="0.25">
      <c r="A101" s="284" t="s">
        <v>176</v>
      </c>
      <c r="B101" s="1">
        <f t="shared" si="1"/>
        <v>13</v>
      </c>
      <c r="C101" s="284" t="s">
        <v>177</v>
      </c>
      <c r="D101" s="285">
        <v>0</v>
      </c>
      <c r="E101" s="285">
        <v>0</v>
      </c>
      <c r="F101" s="285">
        <v>0</v>
      </c>
      <c r="G101" s="285">
        <v>0</v>
      </c>
    </row>
    <row r="102" spans="1:7" x14ac:dyDescent="0.25">
      <c r="A102" s="284" t="s">
        <v>178</v>
      </c>
      <c r="B102" s="1">
        <f t="shared" si="1"/>
        <v>9</v>
      </c>
      <c r="C102" s="284" t="s">
        <v>131</v>
      </c>
      <c r="D102" s="285">
        <v>5025210</v>
      </c>
      <c r="E102" s="285">
        <v>0</v>
      </c>
      <c r="F102" s="285">
        <v>0</v>
      </c>
      <c r="G102" s="285">
        <v>5025210</v>
      </c>
    </row>
    <row r="103" spans="1:7" x14ac:dyDescent="0.25">
      <c r="A103" s="284" t="s">
        <v>179</v>
      </c>
      <c r="B103" s="1">
        <f t="shared" si="1"/>
        <v>13</v>
      </c>
      <c r="C103" s="284" t="s">
        <v>180</v>
      </c>
      <c r="D103" s="285">
        <v>0</v>
      </c>
      <c r="E103" s="285">
        <v>0</v>
      </c>
      <c r="F103" s="285">
        <v>0</v>
      </c>
      <c r="G103" s="285">
        <v>0</v>
      </c>
    </row>
    <row r="104" spans="1:7" x14ac:dyDescent="0.25">
      <c r="A104" s="284" t="s">
        <v>181</v>
      </c>
      <c r="B104" s="1">
        <f t="shared" si="1"/>
        <v>13</v>
      </c>
      <c r="C104" s="284" t="s">
        <v>133</v>
      </c>
      <c r="D104" s="285">
        <v>5025210</v>
      </c>
      <c r="E104" s="285">
        <v>0</v>
      </c>
      <c r="F104" s="285">
        <v>0</v>
      </c>
      <c r="G104" s="285">
        <v>5025210</v>
      </c>
    </row>
    <row r="105" spans="1:7" x14ac:dyDescent="0.25">
      <c r="A105" s="284" t="s">
        <v>182</v>
      </c>
      <c r="B105" s="1">
        <f t="shared" si="1"/>
        <v>9</v>
      </c>
      <c r="C105" s="284" t="s">
        <v>135</v>
      </c>
      <c r="D105" s="285">
        <v>236545566.59999999</v>
      </c>
      <c r="E105" s="285">
        <v>53833266.880000003</v>
      </c>
      <c r="F105" s="285">
        <v>7660362.9900000002</v>
      </c>
      <c r="G105" s="285">
        <v>282718470.49000001</v>
      </c>
    </row>
    <row r="106" spans="1:7" x14ac:dyDescent="0.25">
      <c r="A106" s="284" t="s">
        <v>183</v>
      </c>
      <c r="B106" s="1">
        <f t="shared" si="1"/>
        <v>13</v>
      </c>
      <c r="C106" s="284" t="s">
        <v>137</v>
      </c>
      <c r="D106" s="285">
        <v>92382742.129999995</v>
      </c>
      <c r="E106" s="285">
        <v>16407731.380000001</v>
      </c>
      <c r="F106" s="285">
        <v>1955983.59</v>
      </c>
      <c r="G106" s="285">
        <v>106834489.92</v>
      </c>
    </row>
    <row r="107" spans="1:7" x14ac:dyDescent="0.25">
      <c r="A107" s="284" t="s">
        <v>184</v>
      </c>
      <c r="B107" s="1">
        <f t="shared" si="1"/>
        <v>13</v>
      </c>
      <c r="C107" s="284" t="s">
        <v>139</v>
      </c>
      <c r="D107" s="285">
        <v>144162824.47</v>
      </c>
      <c r="E107" s="285">
        <v>37425535.5</v>
      </c>
      <c r="F107" s="285">
        <v>5704379.4000000004</v>
      </c>
      <c r="G107" s="285">
        <v>175883980.56999999</v>
      </c>
    </row>
    <row r="108" spans="1:7" ht="30" x14ac:dyDescent="0.25">
      <c r="A108" s="284" t="s">
        <v>185</v>
      </c>
      <c r="B108" s="1">
        <f t="shared" si="1"/>
        <v>13</v>
      </c>
      <c r="C108" s="284" t="s">
        <v>186</v>
      </c>
      <c r="D108" s="285">
        <v>0</v>
      </c>
      <c r="E108" s="285">
        <v>0</v>
      </c>
      <c r="F108" s="285">
        <v>0</v>
      </c>
      <c r="G108" s="285">
        <v>0</v>
      </c>
    </row>
    <row r="109" spans="1:7" x14ac:dyDescent="0.25">
      <c r="A109" s="284" t="s">
        <v>187</v>
      </c>
      <c r="B109" s="1">
        <f t="shared" si="1"/>
        <v>9</v>
      </c>
      <c r="C109" s="284" t="s">
        <v>143</v>
      </c>
      <c r="D109" s="285">
        <v>1107126019.52</v>
      </c>
      <c r="E109" s="285">
        <v>450274156.00999999</v>
      </c>
      <c r="F109" s="285">
        <v>70655344.930000007</v>
      </c>
      <c r="G109" s="285">
        <v>1486744830.5999999</v>
      </c>
    </row>
    <row r="110" spans="1:7" x14ac:dyDescent="0.25">
      <c r="A110" s="284" t="s">
        <v>188</v>
      </c>
      <c r="B110" s="1">
        <f t="shared" si="1"/>
        <v>13</v>
      </c>
      <c r="C110" s="284" t="s">
        <v>145</v>
      </c>
      <c r="D110" s="285">
        <v>800497696.95000005</v>
      </c>
      <c r="E110" s="285">
        <v>431420053.51999998</v>
      </c>
      <c r="F110" s="285">
        <v>42797574</v>
      </c>
      <c r="G110" s="285">
        <v>1189120176.47</v>
      </c>
    </row>
    <row r="111" spans="1:7" x14ac:dyDescent="0.25">
      <c r="A111" s="284" t="s">
        <v>189</v>
      </c>
      <c r="B111" s="1">
        <f t="shared" si="1"/>
        <v>13</v>
      </c>
      <c r="C111" s="284" t="s">
        <v>147</v>
      </c>
      <c r="D111" s="285">
        <v>306628322.56999999</v>
      </c>
      <c r="E111" s="285">
        <v>18854102.489999998</v>
      </c>
      <c r="F111" s="285">
        <v>27857770.93</v>
      </c>
      <c r="G111" s="285">
        <v>297624654.13</v>
      </c>
    </row>
    <row r="112" spans="1:7" ht="30" x14ac:dyDescent="0.25">
      <c r="A112" s="284" t="s">
        <v>190</v>
      </c>
      <c r="B112" s="1">
        <f t="shared" si="1"/>
        <v>13</v>
      </c>
      <c r="C112" s="284" t="s">
        <v>151</v>
      </c>
      <c r="D112" s="285">
        <v>0</v>
      </c>
      <c r="E112" s="285">
        <v>0</v>
      </c>
      <c r="F112" s="285">
        <v>0</v>
      </c>
      <c r="G112" s="285">
        <v>0</v>
      </c>
    </row>
    <row r="113" spans="1:7" x14ac:dyDescent="0.25">
      <c r="A113" s="284" t="s">
        <v>191</v>
      </c>
      <c r="B113" s="1">
        <f t="shared" si="1"/>
        <v>9</v>
      </c>
      <c r="C113" s="284" t="s">
        <v>155</v>
      </c>
      <c r="D113" s="285">
        <v>2127342795.3900001</v>
      </c>
      <c r="E113" s="285">
        <v>0</v>
      </c>
      <c r="F113" s="285">
        <v>439308246.69999999</v>
      </c>
      <c r="G113" s="285">
        <v>1688034548.6900001</v>
      </c>
    </row>
    <row r="114" spans="1:7" x14ac:dyDescent="0.25">
      <c r="A114" s="284" t="s">
        <v>192</v>
      </c>
      <c r="B114" s="1">
        <f t="shared" si="1"/>
        <v>13</v>
      </c>
      <c r="C114" s="284" t="s">
        <v>193</v>
      </c>
      <c r="D114" s="285">
        <v>0</v>
      </c>
      <c r="E114" s="285">
        <v>0</v>
      </c>
      <c r="F114" s="285">
        <v>0</v>
      </c>
      <c r="G114" s="285">
        <v>0</v>
      </c>
    </row>
    <row r="115" spans="1:7" x14ac:dyDescent="0.25">
      <c r="A115" s="284" t="s">
        <v>194</v>
      </c>
      <c r="B115" s="1">
        <f t="shared" si="1"/>
        <v>13</v>
      </c>
      <c r="C115" s="284" t="s">
        <v>157</v>
      </c>
      <c r="D115" s="285">
        <v>2127342795.3900001</v>
      </c>
      <c r="E115" s="285">
        <v>0</v>
      </c>
      <c r="F115" s="285">
        <v>439308246.69999999</v>
      </c>
      <c r="G115" s="285">
        <v>1688034548.6900001</v>
      </c>
    </row>
    <row r="116" spans="1:7" ht="30" x14ac:dyDescent="0.25">
      <c r="A116" s="284" t="s">
        <v>195</v>
      </c>
      <c r="B116" s="1">
        <f t="shared" si="1"/>
        <v>9</v>
      </c>
      <c r="C116" s="284" t="s">
        <v>196</v>
      </c>
      <c r="D116" s="285">
        <v>0</v>
      </c>
      <c r="E116" s="285">
        <v>0</v>
      </c>
      <c r="F116" s="285">
        <v>0</v>
      </c>
      <c r="G116" s="285">
        <v>0</v>
      </c>
    </row>
    <row r="117" spans="1:7" x14ac:dyDescent="0.25">
      <c r="A117" s="284" t="s">
        <v>197</v>
      </c>
      <c r="B117" s="1">
        <f t="shared" si="1"/>
        <v>13</v>
      </c>
      <c r="C117" s="284" t="s">
        <v>198</v>
      </c>
      <c r="D117" s="285">
        <v>0</v>
      </c>
      <c r="E117" s="285">
        <v>0</v>
      </c>
      <c r="F117" s="285">
        <v>0</v>
      </c>
      <c r="G117" s="285">
        <v>0</v>
      </c>
    </row>
    <row r="118" spans="1:7" x14ac:dyDescent="0.25">
      <c r="A118" s="284" t="s">
        <v>199</v>
      </c>
      <c r="B118" s="1">
        <f t="shared" si="1"/>
        <v>6</v>
      </c>
      <c r="C118" s="284" t="s">
        <v>200</v>
      </c>
      <c r="D118" s="285">
        <v>131931229691</v>
      </c>
      <c r="E118" s="285">
        <v>0</v>
      </c>
      <c r="F118" s="285">
        <v>0</v>
      </c>
      <c r="G118" s="285">
        <v>131931229691</v>
      </c>
    </row>
    <row r="119" spans="1:7" x14ac:dyDescent="0.25">
      <c r="A119" s="284" t="s">
        <v>201</v>
      </c>
      <c r="B119" s="1">
        <f t="shared" si="1"/>
        <v>9</v>
      </c>
      <c r="C119" s="284" t="s">
        <v>202</v>
      </c>
      <c r="D119" s="285">
        <v>131931229691</v>
      </c>
      <c r="E119" s="285">
        <v>0</v>
      </c>
      <c r="F119" s="285">
        <v>0</v>
      </c>
      <c r="G119" s="285">
        <v>131931229691</v>
      </c>
    </row>
    <row r="120" spans="1:7" x14ac:dyDescent="0.25">
      <c r="A120" s="284" t="s">
        <v>203</v>
      </c>
      <c r="B120" s="1">
        <f t="shared" si="1"/>
        <v>13</v>
      </c>
      <c r="C120" s="284" t="s">
        <v>202</v>
      </c>
      <c r="D120" s="285">
        <v>131931229691</v>
      </c>
      <c r="E120" s="285">
        <v>0</v>
      </c>
      <c r="F120" s="285">
        <v>0</v>
      </c>
      <c r="G120" s="285">
        <v>131931229691</v>
      </c>
    </row>
    <row r="121" spans="1:7" x14ac:dyDescent="0.25">
      <c r="A121" s="284" t="s">
        <v>204</v>
      </c>
      <c r="B121" s="1">
        <f t="shared" si="1"/>
        <v>6</v>
      </c>
      <c r="C121" s="284" t="s">
        <v>205</v>
      </c>
      <c r="D121" s="285">
        <v>1871948202.48</v>
      </c>
      <c r="E121" s="285">
        <v>0</v>
      </c>
      <c r="F121" s="285">
        <v>0</v>
      </c>
      <c r="G121" s="285">
        <v>1871948202.48</v>
      </c>
    </row>
    <row r="122" spans="1:7" x14ac:dyDescent="0.25">
      <c r="A122" s="284" t="s">
        <v>206</v>
      </c>
      <c r="B122" s="1">
        <f t="shared" si="1"/>
        <v>9</v>
      </c>
      <c r="C122" s="284" t="s">
        <v>166</v>
      </c>
      <c r="D122" s="285">
        <v>1871948202.48</v>
      </c>
      <c r="E122" s="285">
        <v>0</v>
      </c>
      <c r="F122" s="285">
        <v>0</v>
      </c>
      <c r="G122" s="285">
        <v>1871948202.48</v>
      </c>
    </row>
    <row r="123" spans="1:7" x14ac:dyDescent="0.25">
      <c r="A123" s="284" t="s">
        <v>207</v>
      </c>
      <c r="B123" s="1">
        <f t="shared" si="1"/>
        <v>13</v>
      </c>
      <c r="C123" s="284" t="s">
        <v>166</v>
      </c>
      <c r="D123" s="285">
        <v>1871948202.48</v>
      </c>
      <c r="E123" s="285">
        <v>0</v>
      </c>
      <c r="F123" s="285">
        <v>0</v>
      </c>
      <c r="G123" s="285">
        <v>1871948202.48</v>
      </c>
    </row>
    <row r="124" spans="1:7" x14ac:dyDescent="0.25">
      <c r="A124" s="284" t="s">
        <v>208</v>
      </c>
      <c r="B124" s="1">
        <f t="shared" si="1"/>
        <v>6</v>
      </c>
      <c r="C124" s="284" t="s">
        <v>209</v>
      </c>
      <c r="D124" s="285">
        <v>12851075.300000001</v>
      </c>
      <c r="E124" s="285">
        <v>0</v>
      </c>
      <c r="F124" s="285">
        <v>0</v>
      </c>
      <c r="G124" s="285">
        <v>12851075.300000001</v>
      </c>
    </row>
    <row r="125" spans="1:7" ht="30" x14ac:dyDescent="0.25">
      <c r="A125" s="284" t="s">
        <v>210</v>
      </c>
      <c r="B125" s="1">
        <f t="shared" si="1"/>
        <v>9</v>
      </c>
      <c r="C125" s="284" t="s">
        <v>170</v>
      </c>
      <c r="D125" s="285">
        <v>12851075.300000001</v>
      </c>
      <c r="E125" s="285">
        <v>0</v>
      </c>
      <c r="F125" s="285">
        <v>0</v>
      </c>
      <c r="G125" s="285">
        <v>12851075.300000001</v>
      </c>
    </row>
    <row r="126" spans="1:7" ht="30" x14ac:dyDescent="0.25">
      <c r="A126" s="284" t="s">
        <v>211</v>
      </c>
      <c r="B126" s="1">
        <f t="shared" si="1"/>
        <v>13</v>
      </c>
      <c r="C126" s="284" t="s">
        <v>170</v>
      </c>
      <c r="D126" s="285">
        <v>12851075.300000001</v>
      </c>
      <c r="E126" s="285">
        <v>0</v>
      </c>
      <c r="F126" s="285">
        <v>0</v>
      </c>
      <c r="G126" s="285">
        <v>12851075.300000001</v>
      </c>
    </row>
    <row r="127" spans="1:7" x14ac:dyDescent="0.25">
      <c r="A127" s="284" t="s">
        <v>212</v>
      </c>
      <c r="B127" s="1">
        <f t="shared" si="1"/>
        <v>9</v>
      </c>
      <c r="C127" s="284" t="s">
        <v>172</v>
      </c>
      <c r="D127" s="285">
        <v>0</v>
      </c>
      <c r="E127" s="285">
        <v>0</v>
      </c>
      <c r="F127" s="285">
        <v>0</v>
      </c>
      <c r="G127" s="285">
        <v>0</v>
      </c>
    </row>
    <row r="128" spans="1:7" x14ac:dyDescent="0.25">
      <c r="A128" s="284" t="s">
        <v>213</v>
      </c>
      <c r="B128" s="1">
        <f t="shared" si="1"/>
        <v>13</v>
      </c>
      <c r="C128" s="284" t="s">
        <v>172</v>
      </c>
      <c r="D128" s="285">
        <v>0</v>
      </c>
      <c r="E128" s="285">
        <v>0</v>
      </c>
      <c r="F128" s="285">
        <v>0</v>
      </c>
      <c r="G128" s="285">
        <v>0</v>
      </c>
    </row>
    <row r="129" spans="1:7" x14ac:dyDescent="0.25">
      <c r="A129" s="284" t="s">
        <v>214</v>
      </c>
      <c r="B129" s="1">
        <f t="shared" si="1"/>
        <v>6</v>
      </c>
      <c r="C129" s="284" t="s">
        <v>215</v>
      </c>
      <c r="D129" s="285">
        <v>20457150794.619999</v>
      </c>
      <c r="E129" s="285">
        <v>2390985245.4400001</v>
      </c>
      <c r="F129" s="285">
        <v>921571478.84000003</v>
      </c>
      <c r="G129" s="285">
        <v>21926564561.220001</v>
      </c>
    </row>
    <row r="130" spans="1:7" x14ac:dyDescent="0.25">
      <c r="A130" s="284" t="s">
        <v>216</v>
      </c>
      <c r="B130" s="1">
        <f t="shared" si="1"/>
        <v>9</v>
      </c>
      <c r="C130" s="284" t="s">
        <v>125</v>
      </c>
      <c r="D130" s="285">
        <v>618635931.78999996</v>
      </c>
      <c r="E130" s="285">
        <v>0</v>
      </c>
      <c r="F130" s="285">
        <v>0</v>
      </c>
      <c r="G130" s="285">
        <v>618635931.78999996</v>
      </c>
    </row>
    <row r="131" spans="1:7" x14ac:dyDescent="0.25">
      <c r="A131" s="284" t="s">
        <v>217</v>
      </c>
      <c r="B131" s="1">
        <f t="shared" si="1"/>
        <v>13</v>
      </c>
      <c r="C131" s="284" t="s">
        <v>125</v>
      </c>
      <c r="D131" s="285">
        <v>618635931.78999996</v>
      </c>
      <c r="E131" s="285">
        <v>0</v>
      </c>
      <c r="F131" s="285">
        <v>0</v>
      </c>
      <c r="G131" s="285">
        <v>618635931.78999996</v>
      </c>
    </row>
    <row r="132" spans="1:7" x14ac:dyDescent="0.25">
      <c r="A132" s="284" t="s">
        <v>218</v>
      </c>
      <c r="B132" s="1">
        <f t="shared" si="1"/>
        <v>9</v>
      </c>
      <c r="C132" s="284" t="s">
        <v>127</v>
      </c>
      <c r="D132" s="285">
        <v>19838514862.830002</v>
      </c>
      <c r="E132" s="285">
        <v>2390985245.4400001</v>
      </c>
      <c r="F132" s="285">
        <v>921571478.84000003</v>
      </c>
      <c r="G132" s="285">
        <v>21307928629.43</v>
      </c>
    </row>
    <row r="133" spans="1:7" x14ac:dyDescent="0.25">
      <c r="A133" s="284" t="s">
        <v>219</v>
      </c>
      <c r="B133" s="1">
        <f t="shared" si="1"/>
        <v>13</v>
      </c>
      <c r="C133" s="284" t="s">
        <v>127</v>
      </c>
      <c r="D133" s="285">
        <v>19838514862.830002</v>
      </c>
      <c r="E133" s="285">
        <v>2390985245.4400001</v>
      </c>
      <c r="F133" s="285">
        <v>921571478.84000003</v>
      </c>
      <c r="G133" s="285">
        <v>21307928629.43</v>
      </c>
    </row>
    <row r="134" spans="1:7" x14ac:dyDescent="0.25">
      <c r="A134" s="284" t="s">
        <v>220</v>
      </c>
      <c r="B134" s="1">
        <f t="shared" si="1"/>
        <v>6</v>
      </c>
      <c r="C134" s="284" t="s">
        <v>221</v>
      </c>
      <c r="D134" s="285">
        <v>29056158.609999999</v>
      </c>
      <c r="E134" s="285">
        <v>0</v>
      </c>
      <c r="F134" s="285">
        <v>0</v>
      </c>
      <c r="G134" s="285">
        <v>29056158.609999999</v>
      </c>
    </row>
    <row r="135" spans="1:7" x14ac:dyDescent="0.25">
      <c r="A135" s="284" t="s">
        <v>222</v>
      </c>
      <c r="B135" s="1">
        <f t="shared" si="1"/>
        <v>9</v>
      </c>
      <c r="C135" s="284" t="s">
        <v>133</v>
      </c>
      <c r="D135" s="285">
        <v>29056158.609999999</v>
      </c>
      <c r="E135" s="285">
        <v>0</v>
      </c>
      <c r="F135" s="285">
        <v>0</v>
      </c>
      <c r="G135" s="285">
        <v>29056158.609999999</v>
      </c>
    </row>
    <row r="136" spans="1:7" x14ac:dyDescent="0.25">
      <c r="A136" s="284" t="s">
        <v>223</v>
      </c>
      <c r="B136" s="1">
        <f t="shared" si="1"/>
        <v>13</v>
      </c>
      <c r="C136" s="284" t="s">
        <v>133</v>
      </c>
      <c r="D136" s="285">
        <v>29056158.609999999</v>
      </c>
      <c r="E136" s="285">
        <v>0</v>
      </c>
      <c r="F136" s="285">
        <v>0</v>
      </c>
      <c r="G136" s="285">
        <v>29056158.609999999</v>
      </c>
    </row>
    <row r="137" spans="1:7" x14ac:dyDescent="0.25">
      <c r="A137" s="284" t="s">
        <v>224</v>
      </c>
      <c r="B137" s="1">
        <f t="shared" si="1"/>
        <v>9</v>
      </c>
      <c r="C137" s="284" t="s">
        <v>225</v>
      </c>
      <c r="D137" s="285">
        <v>0</v>
      </c>
      <c r="E137" s="285">
        <v>0</v>
      </c>
      <c r="F137" s="285">
        <v>0</v>
      </c>
      <c r="G137" s="285">
        <v>0</v>
      </c>
    </row>
    <row r="138" spans="1:7" x14ac:dyDescent="0.25">
      <c r="A138" s="284" t="s">
        <v>226</v>
      </c>
      <c r="B138" s="1">
        <f t="shared" ref="B138:B201" si="2">LEN(A138)</f>
        <v>13</v>
      </c>
      <c r="C138" s="284" t="s">
        <v>225</v>
      </c>
      <c r="D138" s="285">
        <v>0</v>
      </c>
      <c r="E138" s="285">
        <v>0</v>
      </c>
      <c r="F138" s="285">
        <v>0</v>
      </c>
      <c r="G138" s="285">
        <v>0</v>
      </c>
    </row>
    <row r="139" spans="1:7" x14ac:dyDescent="0.25">
      <c r="A139" s="284" t="s">
        <v>227</v>
      </c>
      <c r="B139" s="1">
        <f t="shared" si="2"/>
        <v>6</v>
      </c>
      <c r="C139" s="284" t="s">
        <v>228</v>
      </c>
      <c r="D139" s="285">
        <v>5134847944.1999998</v>
      </c>
      <c r="E139" s="285">
        <v>64771183.229999997</v>
      </c>
      <c r="F139" s="285">
        <v>53833266.880000003</v>
      </c>
      <c r="G139" s="285">
        <v>5145785860.5500002</v>
      </c>
    </row>
    <row r="140" spans="1:7" x14ac:dyDescent="0.25">
      <c r="A140" s="284" t="s">
        <v>229</v>
      </c>
      <c r="B140" s="1">
        <f t="shared" si="2"/>
        <v>9</v>
      </c>
      <c r="C140" s="284" t="s">
        <v>137</v>
      </c>
      <c r="D140" s="285">
        <v>3506971443.02</v>
      </c>
      <c r="E140" s="285">
        <v>1955983.59</v>
      </c>
      <c r="F140" s="285">
        <v>16407731.380000001</v>
      </c>
      <c r="G140" s="285">
        <v>3492519695.23</v>
      </c>
    </row>
    <row r="141" spans="1:7" x14ac:dyDescent="0.25">
      <c r="A141" s="284" t="s">
        <v>230</v>
      </c>
      <c r="B141" s="1">
        <f t="shared" si="2"/>
        <v>13</v>
      </c>
      <c r="C141" s="284" t="s">
        <v>137</v>
      </c>
      <c r="D141" s="285">
        <v>3506971443.02</v>
      </c>
      <c r="E141" s="285">
        <v>1955983.59</v>
      </c>
      <c r="F141" s="285">
        <v>16407731.380000001</v>
      </c>
      <c r="G141" s="285">
        <v>3492519695.23</v>
      </c>
    </row>
    <row r="142" spans="1:7" x14ac:dyDescent="0.25">
      <c r="A142" s="284" t="s">
        <v>231</v>
      </c>
      <c r="B142" s="1">
        <f t="shared" si="2"/>
        <v>9</v>
      </c>
      <c r="C142" s="284" t="s">
        <v>139</v>
      </c>
      <c r="D142" s="285">
        <v>1614099222.21</v>
      </c>
      <c r="E142" s="285">
        <v>62815199.640000001</v>
      </c>
      <c r="F142" s="285">
        <v>37425535.5</v>
      </c>
      <c r="G142" s="285">
        <v>1639488886.3499999</v>
      </c>
    </row>
    <row r="143" spans="1:7" x14ac:dyDescent="0.25">
      <c r="A143" s="284" t="s">
        <v>232</v>
      </c>
      <c r="B143" s="1">
        <f t="shared" si="2"/>
        <v>13</v>
      </c>
      <c r="C143" s="284" t="s">
        <v>139</v>
      </c>
      <c r="D143" s="285">
        <v>1614099222.21</v>
      </c>
      <c r="E143" s="285">
        <v>62815199.640000001</v>
      </c>
      <c r="F143" s="285">
        <v>37425535.5</v>
      </c>
      <c r="G143" s="285">
        <v>1639488886.3499999</v>
      </c>
    </row>
    <row r="144" spans="1:7" ht="30" x14ac:dyDescent="0.25">
      <c r="A144" s="284" t="s">
        <v>233</v>
      </c>
      <c r="B144" s="1">
        <f t="shared" si="2"/>
        <v>9</v>
      </c>
      <c r="C144" s="284" t="s">
        <v>186</v>
      </c>
      <c r="D144" s="285">
        <v>13777278.970000001</v>
      </c>
      <c r="E144" s="285">
        <v>0</v>
      </c>
      <c r="F144" s="285">
        <v>0</v>
      </c>
      <c r="G144" s="285">
        <v>13777278.970000001</v>
      </c>
    </row>
    <row r="145" spans="1:7" ht="30" x14ac:dyDescent="0.25">
      <c r="A145" s="284" t="s">
        <v>234</v>
      </c>
      <c r="B145" s="1">
        <f t="shared" si="2"/>
        <v>13</v>
      </c>
      <c r="C145" s="284" t="s">
        <v>186</v>
      </c>
      <c r="D145" s="285">
        <v>13777278.970000001</v>
      </c>
      <c r="E145" s="285">
        <v>0</v>
      </c>
      <c r="F145" s="285">
        <v>0</v>
      </c>
      <c r="G145" s="285">
        <v>13777278.970000001</v>
      </c>
    </row>
    <row r="146" spans="1:7" ht="30" x14ac:dyDescent="0.25">
      <c r="A146" s="284" t="s">
        <v>235</v>
      </c>
      <c r="B146" s="1">
        <f t="shared" si="2"/>
        <v>6</v>
      </c>
      <c r="C146" s="284" t="s">
        <v>236</v>
      </c>
      <c r="D146" s="285">
        <v>14358772232.43</v>
      </c>
      <c r="E146" s="285">
        <v>164366384.88999999</v>
      </c>
      <c r="F146" s="285">
        <v>60917423.659999996</v>
      </c>
      <c r="G146" s="285">
        <v>14462221193.66</v>
      </c>
    </row>
    <row r="147" spans="1:7" x14ac:dyDescent="0.25">
      <c r="A147" s="284" t="s">
        <v>237</v>
      </c>
      <c r="B147" s="1">
        <f t="shared" si="2"/>
        <v>9</v>
      </c>
      <c r="C147" s="284" t="s">
        <v>145</v>
      </c>
      <c r="D147" s="285">
        <v>6061825285.3100004</v>
      </c>
      <c r="E147" s="285">
        <v>64131801.960000001</v>
      </c>
      <c r="F147" s="285">
        <v>36828984.689999998</v>
      </c>
      <c r="G147" s="285">
        <v>6089128102.5799999</v>
      </c>
    </row>
    <row r="148" spans="1:7" x14ac:dyDescent="0.25">
      <c r="A148" s="284" t="s">
        <v>238</v>
      </c>
      <c r="B148" s="1">
        <f t="shared" si="2"/>
        <v>13</v>
      </c>
      <c r="C148" s="284" t="s">
        <v>145</v>
      </c>
      <c r="D148" s="285">
        <v>6061825285.3100004</v>
      </c>
      <c r="E148" s="285">
        <v>64131801.960000001</v>
      </c>
      <c r="F148" s="285">
        <v>36828984.689999998</v>
      </c>
      <c r="G148" s="285">
        <v>6089128102.5799999</v>
      </c>
    </row>
    <row r="149" spans="1:7" x14ac:dyDescent="0.25">
      <c r="A149" s="284" t="s">
        <v>239</v>
      </c>
      <c r="B149" s="1">
        <f t="shared" si="2"/>
        <v>9</v>
      </c>
      <c r="C149" s="284" t="s">
        <v>147</v>
      </c>
      <c r="D149" s="285">
        <v>8138778891.5200005</v>
      </c>
      <c r="E149" s="285">
        <v>100234582.93000001</v>
      </c>
      <c r="F149" s="285">
        <v>24088438.969999999</v>
      </c>
      <c r="G149" s="285">
        <v>8214925035.4799995</v>
      </c>
    </row>
    <row r="150" spans="1:7" x14ac:dyDescent="0.25">
      <c r="A150" s="284" t="s">
        <v>240</v>
      </c>
      <c r="B150" s="1">
        <f t="shared" si="2"/>
        <v>13</v>
      </c>
      <c r="C150" s="284" t="s">
        <v>147</v>
      </c>
      <c r="D150" s="285">
        <v>8138778891.5200005</v>
      </c>
      <c r="E150" s="285">
        <v>100234582.93000001</v>
      </c>
      <c r="F150" s="285">
        <v>24088438.969999999</v>
      </c>
      <c r="G150" s="285">
        <v>8214925035.4799995</v>
      </c>
    </row>
    <row r="151" spans="1:7" x14ac:dyDescent="0.25">
      <c r="A151" s="284" t="s">
        <v>241</v>
      </c>
      <c r="B151" s="1">
        <f t="shared" si="2"/>
        <v>9</v>
      </c>
      <c r="C151" s="284" t="s">
        <v>149</v>
      </c>
      <c r="D151" s="285">
        <v>158168055.59999999</v>
      </c>
      <c r="E151" s="285">
        <v>0</v>
      </c>
      <c r="F151" s="285">
        <v>0</v>
      </c>
      <c r="G151" s="285">
        <v>158168055.59999999</v>
      </c>
    </row>
    <row r="152" spans="1:7" x14ac:dyDescent="0.25">
      <c r="A152" s="284" t="s">
        <v>242</v>
      </c>
      <c r="B152" s="1">
        <f t="shared" si="2"/>
        <v>13</v>
      </c>
      <c r="C152" s="284" t="s">
        <v>149</v>
      </c>
      <c r="D152" s="285">
        <v>158168055.59999999</v>
      </c>
      <c r="E152" s="285">
        <v>0</v>
      </c>
      <c r="F152" s="285">
        <v>0</v>
      </c>
      <c r="G152" s="285">
        <v>158168055.59999999</v>
      </c>
    </row>
    <row r="153" spans="1:7" ht="30" x14ac:dyDescent="0.25">
      <c r="A153" s="284" t="s">
        <v>243</v>
      </c>
      <c r="B153" s="1">
        <f t="shared" si="2"/>
        <v>9</v>
      </c>
      <c r="C153" s="284" t="s">
        <v>151</v>
      </c>
      <c r="D153" s="285">
        <v>0</v>
      </c>
      <c r="E153" s="285">
        <v>0</v>
      </c>
      <c r="F153" s="285">
        <v>0</v>
      </c>
      <c r="G153" s="285">
        <v>0</v>
      </c>
    </row>
    <row r="154" spans="1:7" ht="30" x14ac:dyDescent="0.25">
      <c r="A154" s="284" t="s">
        <v>244</v>
      </c>
      <c r="B154" s="1">
        <f t="shared" si="2"/>
        <v>13</v>
      </c>
      <c r="C154" s="284" t="s">
        <v>151</v>
      </c>
      <c r="D154" s="285">
        <v>0</v>
      </c>
      <c r="E154" s="285">
        <v>0</v>
      </c>
      <c r="F154" s="285">
        <v>0</v>
      </c>
      <c r="G154" s="285">
        <v>0</v>
      </c>
    </row>
    <row r="155" spans="1:7" ht="30" x14ac:dyDescent="0.25">
      <c r="A155" s="284" t="s">
        <v>245</v>
      </c>
      <c r="B155" s="1">
        <f t="shared" si="2"/>
        <v>6</v>
      </c>
      <c r="C155" s="284" t="s">
        <v>246</v>
      </c>
      <c r="D155" s="285">
        <v>1476950848.98</v>
      </c>
      <c r="E155" s="285">
        <v>0</v>
      </c>
      <c r="F155" s="285">
        <v>0</v>
      </c>
      <c r="G155" s="285">
        <v>1476950848.98</v>
      </c>
    </row>
    <row r="156" spans="1:7" x14ac:dyDescent="0.25">
      <c r="A156" s="284" t="s">
        <v>247</v>
      </c>
      <c r="B156" s="1">
        <f t="shared" si="2"/>
        <v>9</v>
      </c>
      <c r="C156" s="284" t="s">
        <v>193</v>
      </c>
      <c r="D156" s="285">
        <v>0</v>
      </c>
      <c r="E156" s="285">
        <v>0</v>
      </c>
      <c r="F156" s="285">
        <v>0</v>
      </c>
      <c r="G156" s="285">
        <v>0</v>
      </c>
    </row>
    <row r="157" spans="1:7" x14ac:dyDescent="0.25">
      <c r="A157" s="284" t="s">
        <v>248</v>
      </c>
      <c r="B157" s="1">
        <f t="shared" si="2"/>
        <v>13</v>
      </c>
      <c r="C157" s="284" t="s">
        <v>193</v>
      </c>
      <c r="D157" s="285">
        <v>0</v>
      </c>
      <c r="E157" s="285">
        <v>0</v>
      </c>
      <c r="F157" s="285">
        <v>0</v>
      </c>
      <c r="G157" s="285">
        <v>0</v>
      </c>
    </row>
    <row r="158" spans="1:7" x14ac:dyDescent="0.25">
      <c r="A158" s="284" t="s">
        <v>249</v>
      </c>
      <c r="B158" s="1">
        <f t="shared" si="2"/>
        <v>9</v>
      </c>
      <c r="C158" s="284" t="s">
        <v>157</v>
      </c>
      <c r="D158" s="285">
        <v>1298119989.5799999</v>
      </c>
      <c r="E158" s="285">
        <v>0</v>
      </c>
      <c r="F158" s="285">
        <v>0</v>
      </c>
      <c r="G158" s="285">
        <v>1298119989.5799999</v>
      </c>
    </row>
    <row r="159" spans="1:7" x14ac:dyDescent="0.25">
      <c r="A159" s="284" t="s">
        <v>250</v>
      </c>
      <c r="B159" s="1">
        <f t="shared" si="2"/>
        <v>13</v>
      </c>
      <c r="C159" s="284" t="s">
        <v>157</v>
      </c>
      <c r="D159" s="285">
        <v>1298119989.5799999</v>
      </c>
      <c r="E159" s="285">
        <v>0</v>
      </c>
      <c r="F159" s="285">
        <v>0</v>
      </c>
      <c r="G159" s="285">
        <v>1298119989.5799999</v>
      </c>
    </row>
    <row r="160" spans="1:7" x14ac:dyDescent="0.25">
      <c r="A160" s="284" t="s">
        <v>251</v>
      </c>
      <c r="B160" s="1">
        <f t="shared" si="2"/>
        <v>9</v>
      </c>
      <c r="C160" s="284" t="s">
        <v>252</v>
      </c>
      <c r="D160" s="285">
        <v>178830859.40000001</v>
      </c>
      <c r="E160" s="285">
        <v>0</v>
      </c>
      <c r="F160" s="285">
        <v>0</v>
      </c>
      <c r="G160" s="285">
        <v>178830859.40000001</v>
      </c>
    </row>
    <row r="161" spans="1:7" x14ac:dyDescent="0.25">
      <c r="A161" s="284" t="s">
        <v>253</v>
      </c>
      <c r="B161" s="1">
        <f t="shared" si="2"/>
        <v>13</v>
      </c>
      <c r="C161" s="284" t="s">
        <v>252</v>
      </c>
      <c r="D161" s="285">
        <v>178830859.40000001</v>
      </c>
      <c r="E161" s="285">
        <v>0</v>
      </c>
      <c r="F161" s="285">
        <v>0</v>
      </c>
      <c r="G161" s="285">
        <v>178830859.40000001</v>
      </c>
    </row>
    <row r="162" spans="1:7" ht="30" x14ac:dyDescent="0.25">
      <c r="A162" s="284" t="s">
        <v>254</v>
      </c>
      <c r="B162" s="1">
        <f t="shared" si="2"/>
        <v>6</v>
      </c>
      <c r="C162" s="284" t="s">
        <v>255</v>
      </c>
      <c r="D162" s="285">
        <v>15535583.35</v>
      </c>
      <c r="E162" s="285">
        <v>0</v>
      </c>
      <c r="F162" s="285">
        <v>0</v>
      </c>
      <c r="G162" s="285">
        <v>15535583.35</v>
      </c>
    </row>
    <row r="163" spans="1:7" x14ac:dyDescent="0.25">
      <c r="A163" s="284" t="s">
        <v>256</v>
      </c>
      <c r="B163" s="1">
        <f t="shared" si="2"/>
        <v>9</v>
      </c>
      <c r="C163" s="284" t="s">
        <v>198</v>
      </c>
      <c r="D163" s="285">
        <v>9261958.1199999992</v>
      </c>
      <c r="E163" s="285">
        <v>0</v>
      </c>
      <c r="F163" s="285">
        <v>0</v>
      </c>
      <c r="G163" s="285">
        <v>9261958.1199999992</v>
      </c>
    </row>
    <row r="164" spans="1:7" x14ac:dyDescent="0.25">
      <c r="A164" s="284" t="s">
        <v>257</v>
      </c>
      <c r="B164" s="1">
        <f t="shared" si="2"/>
        <v>13</v>
      </c>
      <c r="C164" s="284" t="s">
        <v>198</v>
      </c>
      <c r="D164" s="285">
        <v>9261958.1199999992</v>
      </c>
      <c r="E164" s="285">
        <v>0</v>
      </c>
      <c r="F164" s="285">
        <v>0</v>
      </c>
      <c r="G164" s="285">
        <v>9261958.1199999992</v>
      </c>
    </row>
    <row r="165" spans="1:7" ht="30" x14ac:dyDescent="0.25">
      <c r="A165" s="284" t="s">
        <v>258</v>
      </c>
      <c r="B165" s="1">
        <f t="shared" si="2"/>
        <v>9</v>
      </c>
      <c r="C165" s="284" t="s">
        <v>259</v>
      </c>
      <c r="D165" s="285">
        <v>6273625.2300000004</v>
      </c>
      <c r="E165" s="285">
        <v>0</v>
      </c>
      <c r="F165" s="285">
        <v>0</v>
      </c>
      <c r="G165" s="285">
        <v>6273625.2300000004</v>
      </c>
    </row>
    <row r="166" spans="1:7" ht="30" x14ac:dyDescent="0.25">
      <c r="A166" s="284" t="s">
        <v>260</v>
      </c>
      <c r="B166" s="1">
        <f t="shared" si="2"/>
        <v>13</v>
      </c>
      <c r="C166" s="284" t="s">
        <v>259</v>
      </c>
      <c r="D166" s="285">
        <v>6273625.2300000004</v>
      </c>
      <c r="E166" s="285">
        <v>0</v>
      </c>
      <c r="F166" s="285">
        <v>0</v>
      </c>
      <c r="G166" s="285">
        <v>6273625.2300000004</v>
      </c>
    </row>
    <row r="167" spans="1:7" ht="30" x14ac:dyDescent="0.25">
      <c r="A167" s="284" t="s">
        <v>261</v>
      </c>
      <c r="B167" s="1">
        <f t="shared" si="2"/>
        <v>9</v>
      </c>
      <c r="C167" s="284" t="s">
        <v>262</v>
      </c>
      <c r="D167" s="285">
        <v>0</v>
      </c>
      <c r="E167" s="285">
        <v>0</v>
      </c>
      <c r="F167" s="285">
        <v>0</v>
      </c>
      <c r="G167" s="285">
        <v>0</v>
      </c>
    </row>
    <row r="168" spans="1:7" ht="30" x14ac:dyDescent="0.25">
      <c r="A168" s="284" t="s">
        <v>263</v>
      </c>
      <c r="B168" s="1">
        <f t="shared" si="2"/>
        <v>13</v>
      </c>
      <c r="C168" s="284" t="s">
        <v>262</v>
      </c>
      <c r="D168" s="285">
        <v>0</v>
      </c>
      <c r="E168" s="285">
        <v>0</v>
      </c>
      <c r="F168" s="285">
        <v>0</v>
      </c>
      <c r="G168" s="285">
        <v>0</v>
      </c>
    </row>
    <row r="169" spans="1:7" x14ac:dyDescent="0.25">
      <c r="A169" s="284" t="s">
        <v>264</v>
      </c>
      <c r="B169" s="1">
        <f t="shared" si="2"/>
        <v>6</v>
      </c>
      <c r="C169" s="284" t="s">
        <v>265</v>
      </c>
      <c r="D169" s="285">
        <v>76981559.640000001</v>
      </c>
      <c r="E169" s="285">
        <v>0</v>
      </c>
      <c r="F169" s="285">
        <v>0</v>
      </c>
      <c r="G169" s="285">
        <v>76981559.640000001</v>
      </c>
    </row>
    <row r="170" spans="1:7" x14ac:dyDescent="0.25">
      <c r="A170" s="284" t="s">
        <v>266</v>
      </c>
      <c r="B170" s="1">
        <f t="shared" si="2"/>
        <v>9</v>
      </c>
      <c r="C170" s="284" t="s">
        <v>267</v>
      </c>
      <c r="D170" s="285">
        <v>76981559.640000001</v>
      </c>
      <c r="E170" s="285">
        <v>0</v>
      </c>
      <c r="F170" s="285">
        <v>0</v>
      </c>
      <c r="G170" s="285">
        <v>76981559.640000001</v>
      </c>
    </row>
    <row r="171" spans="1:7" x14ac:dyDescent="0.25">
      <c r="A171" s="284" t="s">
        <v>268</v>
      </c>
      <c r="B171" s="1">
        <f t="shared" si="2"/>
        <v>13</v>
      </c>
      <c r="C171" s="284" t="s">
        <v>267</v>
      </c>
      <c r="D171" s="285">
        <v>76981559.640000001</v>
      </c>
      <c r="E171" s="285">
        <v>0</v>
      </c>
      <c r="F171" s="285">
        <v>0</v>
      </c>
      <c r="G171" s="285">
        <v>76981559.640000001</v>
      </c>
    </row>
    <row r="172" spans="1:7" ht="30" x14ac:dyDescent="0.25">
      <c r="A172" s="284" t="s">
        <v>269</v>
      </c>
      <c r="B172" s="1">
        <f t="shared" si="2"/>
        <v>6</v>
      </c>
      <c r="C172" s="284" t="s">
        <v>270</v>
      </c>
      <c r="D172" s="285">
        <v>-16329558712.9</v>
      </c>
      <c r="E172" s="285">
        <v>926413667.48000002</v>
      </c>
      <c r="F172" s="285">
        <v>2136283728.0799999</v>
      </c>
      <c r="G172" s="285">
        <v>-17539428773.5</v>
      </c>
    </row>
    <row r="173" spans="1:7" x14ac:dyDescent="0.25">
      <c r="A173" s="284" t="s">
        <v>271</v>
      </c>
      <c r="B173" s="1">
        <f t="shared" si="2"/>
        <v>9</v>
      </c>
      <c r="C173" s="284" t="s">
        <v>272</v>
      </c>
      <c r="D173" s="285">
        <v>-8245701855.7200003</v>
      </c>
      <c r="E173" s="285">
        <v>109942691.42</v>
      </c>
      <c r="F173" s="285">
        <v>439770765.68000001</v>
      </c>
      <c r="G173" s="285">
        <v>-8575529929.9799995</v>
      </c>
    </row>
    <row r="174" spans="1:7" x14ac:dyDescent="0.25">
      <c r="A174" s="284" t="s">
        <v>273</v>
      </c>
      <c r="B174" s="1">
        <f t="shared" si="2"/>
        <v>13</v>
      </c>
      <c r="C174" s="284" t="s">
        <v>202</v>
      </c>
      <c r="D174" s="285">
        <v>-8245701855.7200003</v>
      </c>
      <c r="E174" s="285">
        <v>109942691.42</v>
      </c>
      <c r="F174" s="285">
        <v>439770765.68000001</v>
      </c>
      <c r="G174" s="285">
        <v>-8575529929.9799995</v>
      </c>
    </row>
    <row r="175" spans="1:7" x14ac:dyDescent="0.25">
      <c r="A175" s="284" t="s">
        <v>274</v>
      </c>
      <c r="B175" s="1">
        <f t="shared" si="2"/>
        <v>9</v>
      </c>
      <c r="C175" s="284" t="s">
        <v>164</v>
      </c>
      <c r="D175" s="285">
        <v>-386605690.99000001</v>
      </c>
      <c r="E175" s="285">
        <v>5199856.1399999997</v>
      </c>
      <c r="F175" s="285">
        <v>20799424.559999999</v>
      </c>
      <c r="G175" s="285">
        <v>-402205259.41000003</v>
      </c>
    </row>
    <row r="176" spans="1:7" x14ac:dyDescent="0.25">
      <c r="A176" s="284" t="s">
        <v>275</v>
      </c>
      <c r="B176" s="1">
        <f t="shared" si="2"/>
        <v>13</v>
      </c>
      <c r="C176" s="284" t="s">
        <v>166</v>
      </c>
      <c r="D176" s="285">
        <v>-386605690.99000001</v>
      </c>
      <c r="E176" s="285">
        <v>5199856.1399999997</v>
      </c>
      <c r="F176" s="285">
        <v>20799424.559999999</v>
      </c>
      <c r="G176" s="285">
        <v>-402205259.41000003</v>
      </c>
    </row>
    <row r="177" spans="1:7" x14ac:dyDescent="0.25">
      <c r="A177" s="284" t="s">
        <v>276</v>
      </c>
      <c r="B177" s="1">
        <f t="shared" si="2"/>
        <v>9</v>
      </c>
      <c r="C177" s="284" t="s">
        <v>168</v>
      </c>
      <c r="D177" s="285">
        <v>-4015961.1</v>
      </c>
      <c r="E177" s="285">
        <v>53546.15</v>
      </c>
      <c r="F177" s="285">
        <v>214184.6</v>
      </c>
      <c r="G177" s="285">
        <v>-4176599.55</v>
      </c>
    </row>
    <row r="178" spans="1:7" ht="30" x14ac:dyDescent="0.25">
      <c r="A178" s="284" t="s">
        <v>277</v>
      </c>
      <c r="B178" s="1">
        <f t="shared" si="2"/>
        <v>13</v>
      </c>
      <c r="C178" s="284" t="s">
        <v>170</v>
      </c>
      <c r="D178" s="285">
        <v>-4015961.1</v>
      </c>
      <c r="E178" s="285">
        <v>53546.15</v>
      </c>
      <c r="F178" s="285">
        <v>214184.6</v>
      </c>
      <c r="G178" s="285">
        <v>-4176599.55</v>
      </c>
    </row>
    <row r="179" spans="1:7" x14ac:dyDescent="0.25">
      <c r="A179" s="284" t="s">
        <v>278</v>
      </c>
      <c r="B179" s="1">
        <f t="shared" si="2"/>
        <v>13</v>
      </c>
      <c r="C179" s="284" t="s">
        <v>172</v>
      </c>
      <c r="D179" s="285">
        <v>0</v>
      </c>
      <c r="E179" s="285">
        <v>0</v>
      </c>
      <c r="F179" s="285">
        <v>0</v>
      </c>
      <c r="G179" s="285">
        <v>0</v>
      </c>
    </row>
    <row r="180" spans="1:7" x14ac:dyDescent="0.25">
      <c r="A180" s="284" t="s">
        <v>279</v>
      </c>
      <c r="B180" s="1">
        <f t="shared" si="2"/>
        <v>9</v>
      </c>
      <c r="C180" s="284" t="s">
        <v>121</v>
      </c>
      <c r="D180" s="285">
        <v>-2248351826.4400001</v>
      </c>
      <c r="E180" s="285">
        <v>376788974.22000003</v>
      </c>
      <c r="F180" s="285">
        <v>513406346.10000002</v>
      </c>
      <c r="G180" s="285">
        <v>-2384969198.3200002</v>
      </c>
    </row>
    <row r="181" spans="1:7" x14ac:dyDescent="0.25">
      <c r="A181" s="284" t="s">
        <v>280</v>
      </c>
      <c r="B181" s="1">
        <f t="shared" si="2"/>
        <v>13</v>
      </c>
      <c r="C181" s="284" t="s">
        <v>125</v>
      </c>
      <c r="D181" s="285">
        <v>-140343663.16</v>
      </c>
      <c r="E181" s="285">
        <v>2595171.65</v>
      </c>
      <c r="F181" s="285">
        <v>10380686.6</v>
      </c>
      <c r="G181" s="285">
        <v>-148129178.11000001</v>
      </c>
    </row>
    <row r="182" spans="1:7" x14ac:dyDescent="0.25">
      <c r="A182" s="284" t="s">
        <v>281</v>
      </c>
      <c r="B182" s="1">
        <f t="shared" si="2"/>
        <v>13</v>
      </c>
      <c r="C182" s="284" t="s">
        <v>127</v>
      </c>
      <c r="D182" s="285">
        <v>-2108008163.28</v>
      </c>
      <c r="E182" s="285">
        <v>374193802.56999999</v>
      </c>
      <c r="F182" s="285">
        <v>503025659.5</v>
      </c>
      <c r="G182" s="285">
        <v>-2236840020.21</v>
      </c>
    </row>
    <row r="183" spans="1:7" x14ac:dyDescent="0.25">
      <c r="A183" s="284" t="s">
        <v>282</v>
      </c>
      <c r="B183" s="1">
        <f t="shared" si="2"/>
        <v>13</v>
      </c>
      <c r="C183" s="284" t="s">
        <v>177</v>
      </c>
      <c r="D183" s="285">
        <v>0</v>
      </c>
      <c r="E183" s="285">
        <v>0</v>
      </c>
      <c r="F183" s="285">
        <v>0</v>
      </c>
      <c r="G183" s="285">
        <v>0</v>
      </c>
    </row>
    <row r="184" spans="1:7" x14ac:dyDescent="0.25">
      <c r="A184" s="284" t="s">
        <v>283</v>
      </c>
      <c r="B184" s="1">
        <f t="shared" si="2"/>
        <v>9</v>
      </c>
      <c r="C184" s="284" t="s">
        <v>131</v>
      </c>
      <c r="D184" s="285">
        <v>-5619339.7199999997</v>
      </c>
      <c r="E184" s="285">
        <v>121822.66</v>
      </c>
      <c r="F184" s="285">
        <v>487290.64</v>
      </c>
      <c r="G184" s="285">
        <v>-5984807.7000000002</v>
      </c>
    </row>
    <row r="185" spans="1:7" x14ac:dyDescent="0.25">
      <c r="A185" s="284" t="s">
        <v>284</v>
      </c>
      <c r="B185" s="1">
        <f t="shared" si="2"/>
        <v>13</v>
      </c>
      <c r="C185" s="284" t="s">
        <v>285</v>
      </c>
      <c r="D185" s="285">
        <v>0</v>
      </c>
      <c r="E185" s="285">
        <v>0</v>
      </c>
      <c r="F185" s="285">
        <v>0</v>
      </c>
      <c r="G185" s="285">
        <v>0</v>
      </c>
    </row>
    <row r="186" spans="1:7" x14ac:dyDescent="0.25">
      <c r="A186" s="284" t="s">
        <v>286</v>
      </c>
      <c r="B186" s="1">
        <f t="shared" si="2"/>
        <v>13</v>
      </c>
      <c r="C186" s="284" t="s">
        <v>133</v>
      </c>
      <c r="D186" s="285">
        <v>-5619339.7199999997</v>
      </c>
      <c r="E186" s="285">
        <v>121822.66</v>
      </c>
      <c r="F186" s="285">
        <v>487290.64</v>
      </c>
      <c r="G186" s="285">
        <v>-5984807.7000000002</v>
      </c>
    </row>
    <row r="187" spans="1:7" ht="30" x14ac:dyDescent="0.25">
      <c r="A187" s="284" t="s">
        <v>287</v>
      </c>
      <c r="B187" s="1">
        <f t="shared" si="2"/>
        <v>13</v>
      </c>
      <c r="C187" s="284" t="s">
        <v>288</v>
      </c>
      <c r="D187" s="285">
        <v>0</v>
      </c>
      <c r="E187" s="285">
        <v>0</v>
      </c>
      <c r="F187" s="285">
        <v>0</v>
      </c>
      <c r="G187" s="285">
        <v>0</v>
      </c>
    </row>
    <row r="188" spans="1:7" x14ac:dyDescent="0.25">
      <c r="A188" s="284" t="s">
        <v>289</v>
      </c>
      <c r="B188" s="1">
        <f t="shared" si="2"/>
        <v>13</v>
      </c>
      <c r="C188" s="284" t="s">
        <v>225</v>
      </c>
      <c r="D188" s="285">
        <v>0</v>
      </c>
      <c r="E188" s="285">
        <v>0</v>
      </c>
      <c r="F188" s="285">
        <v>0</v>
      </c>
      <c r="G188" s="285">
        <v>0</v>
      </c>
    </row>
    <row r="189" spans="1:7" x14ac:dyDescent="0.25">
      <c r="A189" s="284" t="s">
        <v>290</v>
      </c>
      <c r="B189" s="1">
        <f t="shared" si="2"/>
        <v>9</v>
      </c>
      <c r="C189" s="284" t="s">
        <v>135</v>
      </c>
      <c r="D189" s="285">
        <v>-970082249.99000001</v>
      </c>
      <c r="E189" s="285">
        <v>25694424.699999999</v>
      </c>
      <c r="F189" s="285">
        <v>59034749.890000001</v>
      </c>
      <c r="G189" s="285">
        <v>-1003422575.1799999</v>
      </c>
    </row>
    <row r="190" spans="1:7" x14ac:dyDescent="0.25">
      <c r="A190" s="284" t="s">
        <v>291</v>
      </c>
      <c r="B190" s="1">
        <f t="shared" si="2"/>
        <v>13</v>
      </c>
      <c r="C190" s="284" t="s">
        <v>137</v>
      </c>
      <c r="D190" s="285">
        <v>-703928800.01999998</v>
      </c>
      <c r="E190" s="285">
        <v>13190324.970000001</v>
      </c>
      <c r="F190" s="285">
        <v>39283875.210000001</v>
      </c>
      <c r="G190" s="285">
        <v>-730022350.25999999</v>
      </c>
    </row>
    <row r="191" spans="1:7" x14ac:dyDescent="0.25">
      <c r="A191" s="284" t="s">
        <v>292</v>
      </c>
      <c r="B191" s="1">
        <f t="shared" si="2"/>
        <v>13</v>
      </c>
      <c r="C191" s="284" t="s">
        <v>139</v>
      </c>
      <c r="D191" s="285">
        <v>-263283183.97</v>
      </c>
      <c r="E191" s="285">
        <v>12465829.539999999</v>
      </c>
      <c r="F191" s="285">
        <v>19597793.920000002</v>
      </c>
      <c r="G191" s="285">
        <v>-270415148.35000002</v>
      </c>
    </row>
    <row r="192" spans="1:7" ht="30" x14ac:dyDescent="0.25">
      <c r="A192" s="284" t="s">
        <v>293</v>
      </c>
      <c r="B192" s="1">
        <f t="shared" si="2"/>
        <v>13</v>
      </c>
      <c r="C192" s="284" t="s">
        <v>186</v>
      </c>
      <c r="D192" s="285">
        <v>-2870266</v>
      </c>
      <c r="E192" s="285">
        <v>38270.19</v>
      </c>
      <c r="F192" s="285">
        <v>153080.76</v>
      </c>
      <c r="G192" s="285">
        <v>-2985076.57</v>
      </c>
    </row>
    <row r="193" spans="1:7" x14ac:dyDescent="0.25">
      <c r="A193" s="284" t="s">
        <v>294</v>
      </c>
      <c r="B193" s="1">
        <f t="shared" si="2"/>
        <v>9</v>
      </c>
      <c r="C193" s="284" t="s">
        <v>143</v>
      </c>
      <c r="D193" s="285">
        <v>-2558341998.98</v>
      </c>
      <c r="E193" s="285">
        <v>77474433.159999996</v>
      </c>
      <c r="F193" s="285">
        <v>277102851.35000002</v>
      </c>
      <c r="G193" s="285">
        <v>-2757970417.1700001</v>
      </c>
    </row>
    <row r="194" spans="1:7" x14ac:dyDescent="0.25">
      <c r="A194" s="284" t="s">
        <v>295</v>
      </c>
      <c r="B194" s="1">
        <f t="shared" si="2"/>
        <v>13</v>
      </c>
      <c r="C194" s="284" t="s">
        <v>145</v>
      </c>
      <c r="D194" s="285">
        <v>-1218933540.29</v>
      </c>
      <c r="E194" s="285">
        <v>38408905.560000002</v>
      </c>
      <c r="F194" s="285">
        <v>133063320.34999999</v>
      </c>
      <c r="G194" s="285">
        <v>-1313587955.0799999</v>
      </c>
    </row>
    <row r="195" spans="1:7" x14ac:dyDescent="0.25">
      <c r="A195" s="284" t="s">
        <v>296</v>
      </c>
      <c r="B195" s="1">
        <f t="shared" si="2"/>
        <v>13</v>
      </c>
      <c r="C195" s="284" t="s">
        <v>147</v>
      </c>
      <c r="D195" s="285">
        <v>-1289980942.6900001</v>
      </c>
      <c r="E195" s="285">
        <v>38406494.130000003</v>
      </c>
      <c r="F195" s="285">
        <v>141403397.12</v>
      </c>
      <c r="G195" s="285">
        <v>-1392977845.6800001</v>
      </c>
    </row>
    <row r="196" spans="1:7" x14ac:dyDescent="0.25">
      <c r="A196" s="284" t="s">
        <v>297</v>
      </c>
      <c r="B196" s="1">
        <f t="shared" si="2"/>
        <v>13</v>
      </c>
      <c r="C196" s="284" t="s">
        <v>149</v>
      </c>
      <c r="D196" s="285">
        <v>-49427516</v>
      </c>
      <c r="E196" s="285">
        <v>659033.47</v>
      </c>
      <c r="F196" s="285">
        <v>2636133.88</v>
      </c>
      <c r="G196" s="285">
        <v>-51404616.409999996</v>
      </c>
    </row>
    <row r="197" spans="1:7" ht="30" x14ac:dyDescent="0.25">
      <c r="A197" s="284" t="s">
        <v>298</v>
      </c>
      <c r="B197" s="1">
        <f t="shared" si="2"/>
        <v>13</v>
      </c>
      <c r="C197" s="284" t="s">
        <v>151</v>
      </c>
      <c r="D197" s="285">
        <v>0</v>
      </c>
      <c r="E197" s="285">
        <v>0</v>
      </c>
      <c r="F197" s="285">
        <v>0</v>
      </c>
      <c r="G197" s="285">
        <v>0</v>
      </c>
    </row>
    <row r="198" spans="1:7" x14ac:dyDescent="0.25">
      <c r="A198" s="284" t="s">
        <v>299</v>
      </c>
      <c r="B198" s="1">
        <f t="shared" si="2"/>
        <v>9</v>
      </c>
      <c r="C198" s="284" t="s">
        <v>155</v>
      </c>
      <c r="D198" s="285">
        <v>-302989089.58999997</v>
      </c>
      <c r="E198" s="285">
        <v>4102641.28</v>
      </c>
      <c r="F198" s="285">
        <v>16410565.119999999</v>
      </c>
      <c r="G198" s="285">
        <v>-315297013.43000001</v>
      </c>
    </row>
    <row r="199" spans="1:7" x14ac:dyDescent="0.25">
      <c r="A199" s="284" t="s">
        <v>300</v>
      </c>
      <c r="B199" s="1">
        <f t="shared" si="2"/>
        <v>13</v>
      </c>
      <c r="C199" s="284" t="s">
        <v>157</v>
      </c>
      <c r="D199" s="285">
        <v>-270441664.94999999</v>
      </c>
      <c r="E199" s="285">
        <v>3605888.89</v>
      </c>
      <c r="F199" s="285">
        <v>14423555.560000001</v>
      </c>
      <c r="G199" s="285">
        <v>-281259331.62</v>
      </c>
    </row>
    <row r="200" spans="1:7" x14ac:dyDescent="0.25">
      <c r="A200" s="284" t="s">
        <v>301</v>
      </c>
      <c r="B200" s="1">
        <f t="shared" si="2"/>
        <v>13</v>
      </c>
      <c r="C200" s="284" t="s">
        <v>252</v>
      </c>
      <c r="D200" s="285">
        <v>-32547424.640000001</v>
      </c>
      <c r="E200" s="285">
        <v>496752.39</v>
      </c>
      <c r="F200" s="285">
        <v>1987009.56</v>
      </c>
      <c r="G200" s="285">
        <v>-34037681.810000002</v>
      </c>
    </row>
    <row r="201" spans="1:7" ht="30" x14ac:dyDescent="0.25">
      <c r="A201" s="284" t="s">
        <v>302</v>
      </c>
      <c r="B201" s="1">
        <f t="shared" si="2"/>
        <v>13</v>
      </c>
      <c r="C201" s="284" t="s">
        <v>303</v>
      </c>
      <c r="D201" s="285">
        <v>0</v>
      </c>
      <c r="E201" s="285">
        <v>0</v>
      </c>
      <c r="F201" s="285">
        <v>0</v>
      </c>
      <c r="G201" s="285">
        <v>0</v>
      </c>
    </row>
    <row r="202" spans="1:7" ht="30" x14ac:dyDescent="0.25">
      <c r="A202" s="284" t="s">
        <v>304</v>
      </c>
      <c r="B202" s="1">
        <f t="shared" ref="B202:B265" si="3">LEN(A202)</f>
        <v>9</v>
      </c>
      <c r="C202" s="284" t="s">
        <v>196</v>
      </c>
      <c r="D202" s="285">
        <v>-4854869.84</v>
      </c>
      <c r="E202" s="285">
        <v>64731.6</v>
      </c>
      <c r="F202" s="285">
        <v>258926.4</v>
      </c>
      <c r="G202" s="285">
        <v>-5049064.6399999997</v>
      </c>
    </row>
    <row r="203" spans="1:7" x14ac:dyDescent="0.25">
      <c r="A203" s="284" t="s">
        <v>305</v>
      </c>
      <c r="B203" s="1">
        <f t="shared" si="3"/>
        <v>13</v>
      </c>
      <c r="C203" s="284" t="s">
        <v>198</v>
      </c>
      <c r="D203" s="285">
        <v>-2894361.88</v>
      </c>
      <c r="E203" s="285">
        <v>38591.49</v>
      </c>
      <c r="F203" s="285">
        <v>154365.96</v>
      </c>
      <c r="G203" s="285">
        <v>-3010136.35</v>
      </c>
    </row>
    <row r="204" spans="1:7" ht="30" x14ac:dyDescent="0.25">
      <c r="A204" s="284" t="s">
        <v>306</v>
      </c>
      <c r="B204" s="1">
        <f t="shared" si="3"/>
        <v>13</v>
      </c>
      <c r="C204" s="284" t="s">
        <v>259</v>
      </c>
      <c r="D204" s="285">
        <v>-1960507.96</v>
      </c>
      <c r="E204" s="285">
        <v>26140.11</v>
      </c>
      <c r="F204" s="285">
        <v>104560.44</v>
      </c>
      <c r="G204" s="285">
        <v>-2038928.29</v>
      </c>
    </row>
    <row r="205" spans="1:7" ht="30" x14ac:dyDescent="0.25">
      <c r="A205" s="284" t="s">
        <v>307</v>
      </c>
      <c r="B205" s="1">
        <f t="shared" si="3"/>
        <v>13</v>
      </c>
      <c r="C205" s="284" t="s">
        <v>262</v>
      </c>
      <c r="D205" s="285">
        <v>0</v>
      </c>
      <c r="E205" s="285">
        <v>0</v>
      </c>
      <c r="F205" s="285">
        <v>0</v>
      </c>
      <c r="G205" s="285">
        <v>0</v>
      </c>
    </row>
    <row r="206" spans="1:7" x14ac:dyDescent="0.25">
      <c r="A206" s="284" t="s">
        <v>308</v>
      </c>
      <c r="B206" s="1">
        <f t="shared" si="3"/>
        <v>9</v>
      </c>
      <c r="C206" s="284" t="s">
        <v>309</v>
      </c>
      <c r="D206" s="285">
        <v>0</v>
      </c>
      <c r="E206" s="285">
        <v>0</v>
      </c>
      <c r="F206" s="285">
        <v>0</v>
      </c>
      <c r="G206" s="285">
        <v>0</v>
      </c>
    </row>
    <row r="207" spans="1:7" x14ac:dyDescent="0.25">
      <c r="A207" s="284" t="s">
        <v>310</v>
      </c>
      <c r="B207" s="1">
        <f t="shared" si="3"/>
        <v>13</v>
      </c>
      <c r="C207" s="284" t="s">
        <v>267</v>
      </c>
      <c r="D207" s="285">
        <v>0</v>
      </c>
      <c r="E207" s="285">
        <v>0</v>
      </c>
      <c r="F207" s="285">
        <v>0</v>
      </c>
      <c r="G207" s="285">
        <v>0</v>
      </c>
    </row>
    <row r="208" spans="1:7" x14ac:dyDescent="0.25">
      <c r="A208" s="284" t="s">
        <v>311</v>
      </c>
      <c r="B208" s="1">
        <f t="shared" si="3"/>
        <v>9</v>
      </c>
      <c r="C208" s="284" t="s">
        <v>312</v>
      </c>
      <c r="D208" s="285">
        <v>-660856444.24000001</v>
      </c>
      <c r="E208" s="285">
        <v>196924843.05000001</v>
      </c>
      <c r="F208" s="285">
        <v>180254686.22</v>
      </c>
      <c r="G208" s="285">
        <v>-644186287.40999997</v>
      </c>
    </row>
    <row r="209" spans="1:7" ht="30" x14ac:dyDescent="0.25">
      <c r="A209" s="284" t="s">
        <v>313</v>
      </c>
      <c r="B209" s="1">
        <f t="shared" si="3"/>
        <v>13</v>
      </c>
      <c r="C209" s="284" t="s">
        <v>314</v>
      </c>
      <c r="D209" s="285">
        <v>0</v>
      </c>
      <c r="E209" s="285">
        <v>0</v>
      </c>
      <c r="F209" s="285">
        <v>0</v>
      </c>
      <c r="G209" s="285">
        <v>0</v>
      </c>
    </row>
    <row r="210" spans="1:7" ht="30" x14ac:dyDescent="0.25">
      <c r="A210" s="284" t="s">
        <v>315</v>
      </c>
      <c r="B210" s="1">
        <f t="shared" si="3"/>
        <v>13</v>
      </c>
      <c r="C210" s="284" t="s">
        <v>316</v>
      </c>
      <c r="D210" s="285">
        <v>-659756374.38999999</v>
      </c>
      <c r="E210" s="285">
        <v>195757682.37</v>
      </c>
      <c r="F210" s="285">
        <v>180007655.36000001</v>
      </c>
      <c r="G210" s="285">
        <v>-644006347.38</v>
      </c>
    </row>
    <row r="211" spans="1:7" ht="30" x14ac:dyDescent="0.25">
      <c r="A211" s="284" t="s">
        <v>317</v>
      </c>
      <c r="B211" s="1">
        <f t="shared" si="3"/>
        <v>13</v>
      </c>
      <c r="C211" s="284" t="s">
        <v>318</v>
      </c>
      <c r="D211" s="285">
        <v>-104965.02</v>
      </c>
      <c r="E211" s="285">
        <v>24991.67</v>
      </c>
      <c r="F211" s="285">
        <v>99966.68</v>
      </c>
      <c r="G211" s="285">
        <v>-179940.03</v>
      </c>
    </row>
    <row r="212" spans="1:7" ht="30" x14ac:dyDescent="0.25">
      <c r="A212" s="284" t="s">
        <v>319</v>
      </c>
      <c r="B212" s="1">
        <f t="shared" si="3"/>
        <v>13</v>
      </c>
      <c r="C212" s="284" t="s">
        <v>320</v>
      </c>
      <c r="D212" s="285">
        <v>-518800.38</v>
      </c>
      <c r="E212" s="285">
        <v>652972.89</v>
      </c>
      <c r="F212" s="285">
        <v>134172.51</v>
      </c>
      <c r="G212" s="285">
        <v>0</v>
      </c>
    </row>
    <row r="213" spans="1:7" ht="30" x14ac:dyDescent="0.25">
      <c r="A213" s="284" t="s">
        <v>321</v>
      </c>
      <c r="B213" s="1">
        <f t="shared" si="3"/>
        <v>13</v>
      </c>
      <c r="C213" s="284" t="s">
        <v>322</v>
      </c>
      <c r="D213" s="285">
        <v>-227019.25</v>
      </c>
      <c r="E213" s="285">
        <v>227019.25</v>
      </c>
      <c r="F213" s="285">
        <v>0</v>
      </c>
      <c r="G213" s="285">
        <v>0</v>
      </c>
    </row>
    <row r="214" spans="1:7" ht="30" x14ac:dyDescent="0.25">
      <c r="A214" s="284" t="s">
        <v>323</v>
      </c>
      <c r="B214" s="1">
        <f t="shared" si="3"/>
        <v>13</v>
      </c>
      <c r="C214" s="284" t="s">
        <v>324</v>
      </c>
      <c r="D214" s="285">
        <v>-249285.2</v>
      </c>
      <c r="E214" s="285">
        <v>262176.87</v>
      </c>
      <c r="F214" s="285">
        <v>12891.67</v>
      </c>
      <c r="G214" s="285">
        <v>0</v>
      </c>
    </row>
    <row r="215" spans="1:7" x14ac:dyDescent="0.25">
      <c r="A215" s="284" t="s">
        <v>325</v>
      </c>
      <c r="B215" s="1">
        <f t="shared" si="3"/>
        <v>13</v>
      </c>
      <c r="C215" s="284" t="s">
        <v>159</v>
      </c>
      <c r="D215" s="285">
        <v>0</v>
      </c>
      <c r="E215" s="285">
        <v>0</v>
      </c>
      <c r="F215" s="285">
        <v>0</v>
      </c>
      <c r="G215" s="285">
        <v>0</v>
      </c>
    </row>
    <row r="216" spans="1:7" x14ac:dyDescent="0.25">
      <c r="A216" s="284" t="s">
        <v>326</v>
      </c>
      <c r="B216" s="1">
        <f t="shared" si="3"/>
        <v>9</v>
      </c>
      <c r="C216" s="284" t="s">
        <v>327</v>
      </c>
      <c r="D216" s="285">
        <v>-942139386.28999996</v>
      </c>
      <c r="E216" s="285">
        <v>130045703.09999999</v>
      </c>
      <c r="F216" s="285">
        <v>628543937.51999998</v>
      </c>
      <c r="G216" s="285">
        <v>-1440637620.71</v>
      </c>
    </row>
    <row r="217" spans="1:7" x14ac:dyDescent="0.25">
      <c r="A217" s="284" t="s">
        <v>328</v>
      </c>
      <c r="B217" s="1">
        <f t="shared" si="3"/>
        <v>13</v>
      </c>
      <c r="C217" s="284" t="s">
        <v>329</v>
      </c>
      <c r="D217" s="285">
        <v>0</v>
      </c>
      <c r="E217" s="285">
        <v>0</v>
      </c>
      <c r="F217" s="285">
        <v>0</v>
      </c>
      <c r="G217" s="285">
        <v>0</v>
      </c>
    </row>
    <row r="218" spans="1:7" ht="30" x14ac:dyDescent="0.25">
      <c r="A218" s="284" t="s">
        <v>330</v>
      </c>
      <c r="B218" s="1">
        <f t="shared" si="3"/>
        <v>13</v>
      </c>
      <c r="C218" s="284" t="s">
        <v>331</v>
      </c>
      <c r="D218" s="285">
        <v>0</v>
      </c>
      <c r="E218" s="285">
        <v>0</v>
      </c>
      <c r="F218" s="285">
        <v>0</v>
      </c>
      <c r="G218" s="285">
        <v>0</v>
      </c>
    </row>
    <row r="219" spans="1:7" ht="30" x14ac:dyDescent="0.25">
      <c r="A219" s="284" t="s">
        <v>332</v>
      </c>
      <c r="B219" s="1">
        <f t="shared" si="3"/>
        <v>13</v>
      </c>
      <c r="C219" s="284" t="s">
        <v>333</v>
      </c>
      <c r="D219" s="285">
        <v>-4661482.54</v>
      </c>
      <c r="E219" s="285">
        <v>62153.1</v>
      </c>
      <c r="F219" s="285">
        <v>248612.4</v>
      </c>
      <c r="G219" s="285">
        <v>-4847941.84</v>
      </c>
    </row>
    <row r="220" spans="1:7" ht="30" x14ac:dyDescent="0.25">
      <c r="A220" s="284" t="s">
        <v>334</v>
      </c>
      <c r="B220" s="1">
        <f t="shared" si="3"/>
        <v>13</v>
      </c>
      <c r="C220" s="284" t="s">
        <v>335</v>
      </c>
      <c r="D220" s="285">
        <v>0</v>
      </c>
      <c r="E220" s="285">
        <v>0</v>
      </c>
      <c r="F220" s="285">
        <v>0</v>
      </c>
      <c r="G220" s="285">
        <v>0</v>
      </c>
    </row>
    <row r="221" spans="1:7" ht="30" x14ac:dyDescent="0.25">
      <c r="A221" s="284" t="s">
        <v>336</v>
      </c>
      <c r="B221" s="1">
        <f t="shared" si="3"/>
        <v>13</v>
      </c>
      <c r="C221" s="284" t="s">
        <v>314</v>
      </c>
      <c r="D221" s="285">
        <v>-8596337.9800000004</v>
      </c>
      <c r="E221" s="285">
        <v>114617.84</v>
      </c>
      <c r="F221" s="285">
        <v>458471.36</v>
      </c>
      <c r="G221" s="285">
        <v>-8940191.5</v>
      </c>
    </row>
    <row r="222" spans="1:7" ht="30" x14ac:dyDescent="0.25">
      <c r="A222" s="284" t="s">
        <v>337</v>
      </c>
      <c r="B222" s="1">
        <f t="shared" si="3"/>
        <v>13</v>
      </c>
      <c r="C222" s="284" t="s">
        <v>316</v>
      </c>
      <c r="D222" s="285">
        <v>-49028549.770000003</v>
      </c>
      <c r="E222" s="285">
        <v>7706296.8300000001</v>
      </c>
      <c r="F222" s="285">
        <v>304589459.54000002</v>
      </c>
      <c r="G222" s="285">
        <v>-345911712.48000002</v>
      </c>
    </row>
    <row r="223" spans="1:7" ht="30" x14ac:dyDescent="0.25">
      <c r="A223" s="284" t="s">
        <v>338</v>
      </c>
      <c r="B223" s="1">
        <f t="shared" si="3"/>
        <v>13</v>
      </c>
      <c r="C223" s="284" t="s">
        <v>339</v>
      </c>
      <c r="D223" s="285">
        <v>-670950.99</v>
      </c>
      <c r="E223" s="285">
        <v>13958.92</v>
      </c>
      <c r="F223" s="285">
        <v>55835.68</v>
      </c>
      <c r="G223" s="285">
        <v>-712827.75</v>
      </c>
    </row>
    <row r="224" spans="1:7" ht="30" x14ac:dyDescent="0.25">
      <c r="A224" s="284" t="s">
        <v>340</v>
      </c>
      <c r="B224" s="1">
        <f t="shared" si="3"/>
        <v>13</v>
      </c>
      <c r="C224" s="284" t="s">
        <v>318</v>
      </c>
      <c r="D224" s="285">
        <v>-16937868.34</v>
      </c>
      <c r="E224" s="285">
        <v>683744.73</v>
      </c>
      <c r="F224" s="285">
        <v>4584813</v>
      </c>
      <c r="G224" s="285">
        <v>-20838936.609999999</v>
      </c>
    </row>
    <row r="225" spans="1:7" ht="30" x14ac:dyDescent="0.25">
      <c r="A225" s="284" t="s">
        <v>341</v>
      </c>
      <c r="B225" s="1">
        <f t="shared" si="3"/>
        <v>13</v>
      </c>
      <c r="C225" s="284" t="s">
        <v>320</v>
      </c>
      <c r="D225" s="285">
        <v>-29039553.440000001</v>
      </c>
      <c r="E225" s="285">
        <v>1595140.82</v>
      </c>
      <c r="F225" s="285">
        <v>9615791</v>
      </c>
      <c r="G225" s="285">
        <v>-37060203.619999997</v>
      </c>
    </row>
    <row r="226" spans="1:7" ht="45" x14ac:dyDescent="0.25">
      <c r="A226" s="284" t="s">
        <v>342</v>
      </c>
      <c r="B226" s="1">
        <f t="shared" si="3"/>
        <v>13</v>
      </c>
      <c r="C226" s="284" t="s">
        <v>343</v>
      </c>
      <c r="D226" s="285">
        <v>0</v>
      </c>
      <c r="E226" s="285">
        <v>0</v>
      </c>
      <c r="F226" s="285">
        <v>0</v>
      </c>
      <c r="G226" s="285">
        <v>0</v>
      </c>
    </row>
    <row r="227" spans="1:7" ht="45" x14ac:dyDescent="0.25">
      <c r="A227" s="284" t="s">
        <v>344</v>
      </c>
      <c r="B227" s="1">
        <f t="shared" si="3"/>
        <v>13</v>
      </c>
      <c r="C227" s="284" t="s">
        <v>345</v>
      </c>
      <c r="D227" s="285">
        <v>0</v>
      </c>
      <c r="E227" s="285">
        <v>0</v>
      </c>
      <c r="F227" s="285">
        <v>0</v>
      </c>
      <c r="G227" s="285">
        <v>0</v>
      </c>
    </row>
    <row r="228" spans="1:7" ht="30" x14ac:dyDescent="0.25">
      <c r="A228" s="284" t="s">
        <v>346</v>
      </c>
      <c r="B228" s="1">
        <f t="shared" si="3"/>
        <v>13</v>
      </c>
      <c r="C228" s="284" t="s">
        <v>322</v>
      </c>
      <c r="D228" s="285">
        <v>-334921884.55000001</v>
      </c>
      <c r="E228" s="285">
        <v>19515832.59</v>
      </c>
      <c r="F228" s="285">
        <v>286966962.63</v>
      </c>
      <c r="G228" s="285">
        <v>-602373014.59000003</v>
      </c>
    </row>
    <row r="229" spans="1:7" ht="30" x14ac:dyDescent="0.25">
      <c r="A229" s="284" t="s">
        <v>347</v>
      </c>
      <c r="B229" s="1">
        <f t="shared" si="3"/>
        <v>13</v>
      </c>
      <c r="C229" s="284" t="s">
        <v>324</v>
      </c>
      <c r="D229" s="285">
        <v>-76195537.819999993</v>
      </c>
      <c r="E229" s="285">
        <v>5456615.9400000004</v>
      </c>
      <c r="F229" s="285">
        <v>8524828.9499999993</v>
      </c>
      <c r="G229" s="285">
        <v>-79263750.829999998</v>
      </c>
    </row>
    <row r="230" spans="1:7" ht="45" x14ac:dyDescent="0.25">
      <c r="A230" s="284" t="s">
        <v>348</v>
      </c>
      <c r="B230" s="1">
        <f t="shared" si="3"/>
        <v>13</v>
      </c>
      <c r="C230" s="284" t="s">
        <v>349</v>
      </c>
      <c r="D230" s="285">
        <v>0</v>
      </c>
      <c r="E230" s="285">
        <v>0</v>
      </c>
      <c r="F230" s="285">
        <v>0</v>
      </c>
      <c r="G230" s="285">
        <v>0</v>
      </c>
    </row>
    <row r="231" spans="1:7" ht="30" x14ac:dyDescent="0.25">
      <c r="A231" s="284" t="s">
        <v>350</v>
      </c>
      <c r="B231" s="1">
        <f t="shared" si="3"/>
        <v>13</v>
      </c>
      <c r="C231" s="284" t="s">
        <v>351</v>
      </c>
      <c r="D231" s="285">
        <v>-422087220.86000001</v>
      </c>
      <c r="E231" s="285">
        <v>94897342.329999998</v>
      </c>
      <c r="F231" s="285">
        <v>13499162.960000001</v>
      </c>
      <c r="G231" s="285">
        <v>-340689041.49000001</v>
      </c>
    </row>
    <row r="232" spans="1:7" ht="30" x14ac:dyDescent="0.25">
      <c r="A232" s="284" t="s">
        <v>352</v>
      </c>
      <c r="B232" s="1">
        <f t="shared" si="3"/>
        <v>6</v>
      </c>
      <c r="C232" s="284" t="s">
        <v>353</v>
      </c>
      <c r="D232" s="285">
        <v>-614553211.51999998</v>
      </c>
      <c r="E232" s="285">
        <v>0</v>
      </c>
      <c r="F232" s="285">
        <v>0</v>
      </c>
      <c r="G232" s="285">
        <v>-614553211.51999998</v>
      </c>
    </row>
    <row r="233" spans="1:7" x14ac:dyDescent="0.25">
      <c r="A233" s="284" t="s">
        <v>354</v>
      </c>
      <c r="B233" s="1">
        <f t="shared" si="3"/>
        <v>9</v>
      </c>
      <c r="C233" s="284" t="s">
        <v>121</v>
      </c>
      <c r="D233" s="285">
        <v>-37777296.140000001</v>
      </c>
      <c r="E233" s="285">
        <v>0</v>
      </c>
      <c r="F233" s="285">
        <v>0</v>
      </c>
      <c r="G233" s="285">
        <v>-37777296.140000001</v>
      </c>
    </row>
    <row r="234" spans="1:7" x14ac:dyDescent="0.25">
      <c r="A234" s="284" t="s">
        <v>355</v>
      </c>
      <c r="B234" s="1">
        <f t="shared" si="3"/>
        <v>13</v>
      </c>
      <c r="C234" s="284" t="s">
        <v>127</v>
      </c>
      <c r="D234" s="285">
        <v>-37777296.140000001</v>
      </c>
      <c r="E234" s="285">
        <v>0</v>
      </c>
      <c r="F234" s="285">
        <v>0</v>
      </c>
      <c r="G234" s="285">
        <v>-37777296.140000001</v>
      </c>
    </row>
    <row r="235" spans="1:7" x14ac:dyDescent="0.25">
      <c r="A235" s="284" t="s">
        <v>356</v>
      </c>
      <c r="B235" s="1">
        <f t="shared" si="3"/>
        <v>9</v>
      </c>
      <c r="C235" s="284" t="s">
        <v>357</v>
      </c>
      <c r="D235" s="285">
        <v>-576775915.38</v>
      </c>
      <c r="E235" s="285">
        <v>0</v>
      </c>
      <c r="F235" s="285">
        <v>0</v>
      </c>
      <c r="G235" s="285">
        <v>-576775915.38</v>
      </c>
    </row>
    <row r="236" spans="1:7" x14ac:dyDescent="0.25">
      <c r="A236" s="284" t="s">
        <v>358</v>
      </c>
      <c r="B236" s="1">
        <f t="shared" si="3"/>
        <v>13</v>
      </c>
      <c r="C236" s="284" t="s">
        <v>157</v>
      </c>
      <c r="D236" s="285">
        <v>-576775915.38</v>
      </c>
      <c r="E236" s="285">
        <v>0</v>
      </c>
      <c r="F236" s="285">
        <v>0</v>
      </c>
      <c r="G236" s="285">
        <v>-576775915.38</v>
      </c>
    </row>
    <row r="237" spans="1:7" x14ac:dyDescent="0.25">
      <c r="A237" s="284" t="s">
        <v>359</v>
      </c>
      <c r="B237" s="1">
        <f t="shared" si="3"/>
        <v>3</v>
      </c>
      <c r="C237" s="284" t="s">
        <v>360</v>
      </c>
      <c r="D237" s="285">
        <v>22765915702.060001</v>
      </c>
      <c r="E237" s="285">
        <v>282105817.57999998</v>
      </c>
      <c r="F237" s="285">
        <v>533820867.13</v>
      </c>
      <c r="G237" s="285">
        <v>22514200652.509998</v>
      </c>
    </row>
    <row r="238" spans="1:7" ht="30" x14ac:dyDescent="0.25">
      <c r="A238" s="284" t="s">
        <v>361</v>
      </c>
      <c r="B238" s="1">
        <f t="shared" si="3"/>
        <v>6</v>
      </c>
      <c r="C238" s="284" t="s">
        <v>362</v>
      </c>
      <c r="D238" s="285">
        <v>2765567269.8800001</v>
      </c>
      <c r="E238" s="285">
        <v>0</v>
      </c>
      <c r="F238" s="285">
        <v>17229131.670000002</v>
      </c>
      <c r="G238" s="285">
        <v>2748338138.21</v>
      </c>
    </row>
    <row r="239" spans="1:7" x14ac:dyDescent="0.25">
      <c r="A239" s="284" t="s">
        <v>363</v>
      </c>
      <c r="B239" s="1">
        <f t="shared" si="3"/>
        <v>9</v>
      </c>
      <c r="C239" s="284" t="s">
        <v>77</v>
      </c>
      <c r="D239" s="285">
        <v>17229131.670000002</v>
      </c>
      <c r="E239" s="285">
        <v>0</v>
      </c>
      <c r="F239" s="285">
        <v>17229131.670000002</v>
      </c>
      <c r="G239" s="285">
        <v>0</v>
      </c>
    </row>
    <row r="240" spans="1:7" x14ac:dyDescent="0.25">
      <c r="A240" s="284" t="s">
        <v>364</v>
      </c>
      <c r="B240" s="1">
        <f t="shared" si="3"/>
        <v>13</v>
      </c>
      <c r="C240" s="284" t="s">
        <v>77</v>
      </c>
      <c r="D240" s="285">
        <v>17229131.670000002</v>
      </c>
      <c r="E240" s="285">
        <v>0</v>
      </c>
      <c r="F240" s="285">
        <v>17229131.670000002</v>
      </c>
      <c r="G240" s="285">
        <v>0</v>
      </c>
    </row>
    <row r="241" spans="1:7" ht="30" x14ac:dyDescent="0.25">
      <c r="A241" s="284" t="s">
        <v>365</v>
      </c>
      <c r="B241" s="1">
        <f t="shared" si="3"/>
        <v>9</v>
      </c>
      <c r="C241" s="284" t="s">
        <v>366</v>
      </c>
      <c r="D241" s="285">
        <v>0</v>
      </c>
      <c r="E241" s="285">
        <v>0</v>
      </c>
      <c r="F241" s="285">
        <v>0</v>
      </c>
      <c r="G241" s="285">
        <v>0</v>
      </c>
    </row>
    <row r="242" spans="1:7" ht="30" x14ac:dyDescent="0.25">
      <c r="A242" s="284" t="s">
        <v>367</v>
      </c>
      <c r="B242" s="1">
        <f t="shared" si="3"/>
        <v>13</v>
      </c>
      <c r="C242" s="284" t="s">
        <v>366</v>
      </c>
      <c r="D242" s="285">
        <v>0</v>
      </c>
      <c r="E242" s="285">
        <v>0</v>
      </c>
      <c r="F242" s="285">
        <v>0</v>
      </c>
      <c r="G242" s="285">
        <v>0</v>
      </c>
    </row>
    <row r="243" spans="1:7" x14ac:dyDescent="0.25">
      <c r="A243" s="284" t="s">
        <v>368</v>
      </c>
      <c r="B243" s="1">
        <f t="shared" si="3"/>
        <v>9</v>
      </c>
      <c r="C243" s="284" t="s">
        <v>369</v>
      </c>
      <c r="D243" s="285">
        <v>0</v>
      </c>
      <c r="E243" s="285">
        <v>0</v>
      </c>
      <c r="F243" s="285">
        <v>0</v>
      </c>
      <c r="G243" s="285">
        <v>0</v>
      </c>
    </row>
    <row r="244" spans="1:7" x14ac:dyDescent="0.25">
      <c r="A244" s="284" t="s">
        <v>370</v>
      </c>
      <c r="B244" s="1">
        <f t="shared" si="3"/>
        <v>13</v>
      </c>
      <c r="C244" s="284" t="s">
        <v>369</v>
      </c>
      <c r="D244" s="285">
        <v>0</v>
      </c>
      <c r="E244" s="285">
        <v>0</v>
      </c>
      <c r="F244" s="285">
        <v>0</v>
      </c>
      <c r="G244" s="285">
        <v>0</v>
      </c>
    </row>
    <row r="245" spans="1:7" x14ac:dyDescent="0.25">
      <c r="A245" s="284" t="s">
        <v>371</v>
      </c>
      <c r="B245" s="1">
        <f t="shared" si="3"/>
        <v>9</v>
      </c>
      <c r="C245" s="284" t="s">
        <v>372</v>
      </c>
      <c r="D245" s="285">
        <v>0</v>
      </c>
      <c r="E245" s="285">
        <v>0</v>
      </c>
      <c r="F245" s="285">
        <v>0</v>
      </c>
      <c r="G245" s="285">
        <v>0</v>
      </c>
    </row>
    <row r="246" spans="1:7" x14ac:dyDescent="0.25">
      <c r="A246" s="284" t="s">
        <v>373</v>
      </c>
      <c r="B246" s="1">
        <f t="shared" si="3"/>
        <v>13</v>
      </c>
      <c r="C246" s="284" t="s">
        <v>372</v>
      </c>
      <c r="D246" s="285">
        <v>0</v>
      </c>
      <c r="E246" s="285">
        <v>0</v>
      </c>
      <c r="F246" s="285">
        <v>0</v>
      </c>
      <c r="G246" s="285">
        <v>0</v>
      </c>
    </row>
    <row r="247" spans="1:7" ht="30" x14ac:dyDescent="0.25">
      <c r="A247" s="284" t="s">
        <v>374</v>
      </c>
      <c r="B247" s="1">
        <f t="shared" si="3"/>
        <v>9</v>
      </c>
      <c r="C247" s="284" t="s">
        <v>375</v>
      </c>
      <c r="D247" s="285">
        <v>2748338138.21</v>
      </c>
      <c r="E247" s="285">
        <v>0</v>
      </c>
      <c r="F247" s="285">
        <v>0</v>
      </c>
      <c r="G247" s="285">
        <v>2748338138.21</v>
      </c>
    </row>
    <row r="248" spans="1:7" ht="30" x14ac:dyDescent="0.25">
      <c r="A248" s="284" t="s">
        <v>376</v>
      </c>
      <c r="B248" s="1">
        <f t="shared" si="3"/>
        <v>13</v>
      </c>
      <c r="C248" s="284" t="s">
        <v>375</v>
      </c>
      <c r="D248" s="285">
        <v>2748338138.21</v>
      </c>
      <c r="E248" s="285">
        <v>0</v>
      </c>
      <c r="F248" s="285">
        <v>0</v>
      </c>
      <c r="G248" s="285">
        <v>2748338138.21</v>
      </c>
    </row>
    <row r="249" spans="1:7" x14ac:dyDescent="0.25">
      <c r="A249" s="284" t="s">
        <v>377</v>
      </c>
      <c r="B249" s="1">
        <f t="shared" si="3"/>
        <v>6</v>
      </c>
      <c r="C249" s="284" t="s">
        <v>378</v>
      </c>
      <c r="D249" s="285">
        <v>0</v>
      </c>
      <c r="E249" s="285">
        <v>0</v>
      </c>
      <c r="F249" s="285">
        <v>0</v>
      </c>
      <c r="G249" s="285">
        <v>0</v>
      </c>
    </row>
    <row r="250" spans="1:7" ht="30" x14ac:dyDescent="0.25">
      <c r="A250" s="284" t="s">
        <v>379</v>
      </c>
      <c r="B250" s="1">
        <f t="shared" si="3"/>
        <v>9</v>
      </c>
      <c r="C250" s="284" t="s">
        <v>380</v>
      </c>
      <c r="D250" s="285">
        <v>0</v>
      </c>
      <c r="E250" s="285">
        <v>0</v>
      </c>
      <c r="F250" s="285">
        <v>0</v>
      </c>
      <c r="G250" s="285">
        <v>0</v>
      </c>
    </row>
    <row r="251" spans="1:7" x14ac:dyDescent="0.25">
      <c r="A251" s="284" t="s">
        <v>381</v>
      </c>
      <c r="B251" s="1">
        <f t="shared" si="3"/>
        <v>13</v>
      </c>
      <c r="C251" s="284" t="s">
        <v>382</v>
      </c>
      <c r="D251" s="285">
        <v>0</v>
      </c>
      <c r="E251" s="285">
        <v>0</v>
      </c>
      <c r="F251" s="285">
        <v>0</v>
      </c>
      <c r="G251" s="285">
        <v>0</v>
      </c>
    </row>
    <row r="252" spans="1:7" ht="30" x14ac:dyDescent="0.25">
      <c r="A252" s="284" t="s">
        <v>383</v>
      </c>
      <c r="B252" s="1">
        <f t="shared" si="3"/>
        <v>6</v>
      </c>
      <c r="C252" s="284" t="s">
        <v>384</v>
      </c>
      <c r="D252" s="285">
        <v>3309837691.9099998</v>
      </c>
      <c r="E252" s="285">
        <v>89656694.700000003</v>
      </c>
      <c r="F252" s="285">
        <v>0</v>
      </c>
      <c r="G252" s="285">
        <v>3399494386.6100001</v>
      </c>
    </row>
    <row r="253" spans="1:7" x14ac:dyDescent="0.25">
      <c r="A253" s="284" t="s">
        <v>385</v>
      </c>
      <c r="B253" s="1">
        <f t="shared" si="3"/>
        <v>9</v>
      </c>
      <c r="C253" s="284" t="s">
        <v>386</v>
      </c>
      <c r="D253" s="285">
        <v>3309837691.9099998</v>
      </c>
      <c r="E253" s="285">
        <v>89656694.700000003</v>
      </c>
      <c r="F253" s="285">
        <v>0</v>
      </c>
      <c r="G253" s="285">
        <v>3399494386.6100001</v>
      </c>
    </row>
    <row r="254" spans="1:7" x14ac:dyDescent="0.25">
      <c r="A254" s="284" t="s">
        <v>387</v>
      </c>
      <c r="B254" s="1">
        <f t="shared" si="3"/>
        <v>13</v>
      </c>
      <c r="C254" s="284" t="s">
        <v>386</v>
      </c>
      <c r="D254" s="285">
        <v>3309837691.9099998</v>
      </c>
      <c r="E254" s="285">
        <v>89656694.700000003</v>
      </c>
      <c r="F254" s="285">
        <v>0</v>
      </c>
      <c r="G254" s="285">
        <v>3399494386.6100001</v>
      </c>
    </row>
    <row r="255" spans="1:7" x14ac:dyDescent="0.25">
      <c r="A255" s="284" t="s">
        <v>388</v>
      </c>
      <c r="B255" s="1">
        <f t="shared" si="3"/>
        <v>6</v>
      </c>
      <c r="C255" s="284" t="s">
        <v>389</v>
      </c>
      <c r="D255" s="285">
        <v>17169638916.629999</v>
      </c>
      <c r="E255" s="285">
        <v>192449122.88</v>
      </c>
      <c r="F255" s="285">
        <v>96224561.439999998</v>
      </c>
      <c r="G255" s="285">
        <v>17265863478.07</v>
      </c>
    </row>
    <row r="256" spans="1:7" x14ac:dyDescent="0.25">
      <c r="A256" s="284" t="s">
        <v>390</v>
      </c>
      <c r="B256" s="1">
        <f t="shared" si="3"/>
        <v>9</v>
      </c>
      <c r="C256" s="284" t="s">
        <v>391</v>
      </c>
      <c r="D256" s="285">
        <v>17169638916.629999</v>
      </c>
      <c r="E256" s="285">
        <v>192449122.88</v>
      </c>
      <c r="F256" s="285">
        <v>96224561.439999998</v>
      </c>
      <c r="G256" s="285">
        <v>17265863478.07</v>
      </c>
    </row>
    <row r="257" spans="1:9" x14ac:dyDescent="0.25">
      <c r="A257" s="284" t="s">
        <v>392</v>
      </c>
      <c r="B257" s="1">
        <f t="shared" si="3"/>
        <v>13</v>
      </c>
      <c r="C257" s="284" t="s">
        <v>391</v>
      </c>
      <c r="D257" s="285">
        <v>17169638916.629999</v>
      </c>
      <c r="E257" s="285">
        <v>192449122.88</v>
      </c>
      <c r="F257" s="285">
        <v>96224561.439999998</v>
      </c>
      <c r="G257" s="285">
        <v>17265863478.07</v>
      </c>
    </row>
    <row r="258" spans="1:9" x14ac:dyDescent="0.25">
      <c r="A258" s="284" t="s">
        <v>393</v>
      </c>
      <c r="B258" s="1">
        <f t="shared" si="3"/>
        <v>9</v>
      </c>
      <c r="C258" s="284" t="s">
        <v>394</v>
      </c>
      <c r="D258" s="285">
        <v>0</v>
      </c>
      <c r="E258" s="285">
        <v>0</v>
      </c>
      <c r="F258" s="285">
        <v>0</v>
      </c>
      <c r="G258" s="285">
        <v>0</v>
      </c>
    </row>
    <row r="259" spans="1:9" x14ac:dyDescent="0.25">
      <c r="A259" s="284" t="s">
        <v>395</v>
      </c>
      <c r="B259" s="1">
        <f t="shared" si="3"/>
        <v>13</v>
      </c>
      <c r="C259" s="284" t="s">
        <v>394</v>
      </c>
      <c r="D259" s="285">
        <v>0</v>
      </c>
      <c r="E259" s="285">
        <v>0</v>
      </c>
      <c r="F259" s="285">
        <v>0</v>
      </c>
      <c r="G259" s="285">
        <v>0</v>
      </c>
    </row>
    <row r="260" spans="1:9" x14ac:dyDescent="0.25">
      <c r="A260" s="284" t="s">
        <v>396</v>
      </c>
      <c r="B260" s="1">
        <f t="shared" si="3"/>
        <v>9</v>
      </c>
      <c r="C260" s="284" t="s">
        <v>397</v>
      </c>
      <c r="D260" s="285">
        <v>0</v>
      </c>
      <c r="E260" s="285">
        <v>0</v>
      </c>
      <c r="F260" s="285">
        <v>0</v>
      </c>
      <c r="G260" s="285">
        <v>0</v>
      </c>
    </row>
    <row r="261" spans="1:9" x14ac:dyDescent="0.25">
      <c r="A261" s="284" t="s">
        <v>398</v>
      </c>
      <c r="B261" s="1">
        <f t="shared" si="3"/>
        <v>13</v>
      </c>
      <c r="C261" s="284" t="s">
        <v>397</v>
      </c>
      <c r="D261" s="285">
        <v>0</v>
      </c>
      <c r="E261" s="285">
        <v>0</v>
      </c>
      <c r="F261" s="285">
        <v>0</v>
      </c>
      <c r="G261" s="285">
        <v>0</v>
      </c>
    </row>
    <row r="262" spans="1:9" ht="30" x14ac:dyDescent="0.25">
      <c r="A262" s="284" t="s">
        <v>399</v>
      </c>
      <c r="B262" s="1">
        <f t="shared" si="3"/>
        <v>6</v>
      </c>
      <c r="C262" s="284" t="s">
        <v>400</v>
      </c>
      <c r="D262" s="285">
        <v>-479128176.36000001</v>
      </c>
      <c r="E262" s="285">
        <v>0</v>
      </c>
      <c r="F262" s="285">
        <v>420367174.01999998</v>
      </c>
      <c r="G262" s="285">
        <v>-899495350.38</v>
      </c>
    </row>
    <row r="263" spans="1:9" x14ac:dyDescent="0.25">
      <c r="A263" s="284" t="s">
        <v>401</v>
      </c>
      <c r="B263" s="1">
        <f t="shared" si="3"/>
        <v>9</v>
      </c>
      <c r="C263" s="284" t="s">
        <v>391</v>
      </c>
      <c r="D263" s="285">
        <v>-479128176.36000001</v>
      </c>
      <c r="E263" s="285">
        <v>0</v>
      </c>
      <c r="F263" s="285">
        <v>420367174.01999998</v>
      </c>
      <c r="G263" s="285">
        <v>-899495350.38</v>
      </c>
    </row>
    <row r="264" spans="1:9" x14ac:dyDescent="0.25">
      <c r="A264" s="284" t="s">
        <v>402</v>
      </c>
      <c r="B264" s="1">
        <f t="shared" si="3"/>
        <v>13</v>
      </c>
      <c r="C264" s="284" t="s">
        <v>391</v>
      </c>
      <c r="D264" s="285">
        <v>-479128176.36000001</v>
      </c>
      <c r="E264" s="285">
        <v>0</v>
      </c>
      <c r="F264" s="285">
        <v>420367174.01999998</v>
      </c>
      <c r="G264" s="285">
        <v>-899495350.38</v>
      </c>
    </row>
    <row r="265" spans="1:9" x14ac:dyDescent="0.25">
      <c r="A265" s="284" t="s">
        <v>403</v>
      </c>
      <c r="B265" s="1">
        <f t="shared" si="3"/>
        <v>6</v>
      </c>
      <c r="C265" s="284" t="s">
        <v>404</v>
      </c>
      <c r="D265" s="285">
        <v>0</v>
      </c>
      <c r="E265" s="285">
        <v>0</v>
      </c>
      <c r="F265" s="285">
        <v>0</v>
      </c>
      <c r="G265" s="285">
        <v>0</v>
      </c>
    </row>
    <row r="266" spans="1:9" ht="30" x14ac:dyDescent="0.25">
      <c r="A266" s="284" t="s">
        <v>405</v>
      </c>
      <c r="B266" s="1">
        <f t="shared" ref="B266:B329" si="4">LEN(A266)</f>
        <v>9</v>
      </c>
      <c r="C266" s="284" t="s">
        <v>406</v>
      </c>
      <c r="D266" s="285">
        <v>0</v>
      </c>
      <c r="E266" s="285">
        <v>0</v>
      </c>
      <c r="F266" s="285">
        <v>0</v>
      </c>
      <c r="G266" s="285">
        <v>0</v>
      </c>
    </row>
    <row r="267" spans="1:9" ht="30" x14ac:dyDescent="0.25">
      <c r="A267" s="284" t="s">
        <v>407</v>
      </c>
      <c r="B267" s="1">
        <f t="shared" si="4"/>
        <v>13</v>
      </c>
      <c r="C267" s="284" t="s">
        <v>406</v>
      </c>
      <c r="D267" s="285">
        <v>0</v>
      </c>
      <c r="E267" s="285">
        <v>0</v>
      </c>
      <c r="F267" s="285">
        <v>0</v>
      </c>
      <c r="G267" s="285">
        <v>0</v>
      </c>
    </row>
    <row r="268" spans="1:9" x14ac:dyDescent="0.25">
      <c r="A268" s="284" t="s">
        <v>408</v>
      </c>
      <c r="B268" s="1">
        <f t="shared" si="4"/>
        <v>1</v>
      </c>
      <c r="C268" s="284" t="s">
        <v>409</v>
      </c>
      <c r="D268" s="285">
        <v>68597019603.671402</v>
      </c>
      <c r="E268" s="285">
        <v>133544769640.83</v>
      </c>
      <c r="F268" s="285">
        <v>139668499056.70001</v>
      </c>
      <c r="G268" s="285">
        <v>74720749019.539993</v>
      </c>
      <c r="I268" s="292"/>
    </row>
    <row r="269" spans="1:9" x14ac:dyDescent="0.25">
      <c r="A269" s="284" t="s">
        <v>410</v>
      </c>
      <c r="B269" s="1">
        <f t="shared" si="4"/>
        <v>3</v>
      </c>
      <c r="C269" s="284" t="s">
        <v>411</v>
      </c>
      <c r="D269" s="285">
        <v>8845206097.3299999</v>
      </c>
      <c r="E269" s="285">
        <v>0</v>
      </c>
      <c r="F269" s="285">
        <v>0</v>
      </c>
      <c r="G269" s="285">
        <v>8845206097.3299999</v>
      </c>
    </row>
    <row r="270" spans="1:9" ht="30" x14ac:dyDescent="0.25">
      <c r="A270" s="284" t="s">
        <v>412</v>
      </c>
      <c r="B270" s="1">
        <f t="shared" si="4"/>
        <v>6</v>
      </c>
      <c r="C270" s="284" t="s">
        <v>413</v>
      </c>
      <c r="D270" s="285">
        <v>8845206097.3299999</v>
      </c>
      <c r="E270" s="285">
        <v>0</v>
      </c>
      <c r="F270" s="285">
        <v>0</v>
      </c>
      <c r="G270" s="285">
        <v>8845206097.3299999</v>
      </c>
    </row>
    <row r="271" spans="1:9" x14ac:dyDescent="0.25">
      <c r="A271" s="284" t="s">
        <v>414</v>
      </c>
      <c r="B271" s="1">
        <f t="shared" si="4"/>
        <v>9</v>
      </c>
      <c r="C271" s="284" t="s">
        <v>415</v>
      </c>
      <c r="D271" s="285">
        <v>8845206097.3299999</v>
      </c>
      <c r="E271" s="285">
        <v>0</v>
      </c>
      <c r="F271" s="285">
        <v>0</v>
      </c>
      <c r="G271" s="285">
        <v>8845206097.3299999</v>
      </c>
    </row>
    <row r="272" spans="1:9" x14ac:dyDescent="0.25">
      <c r="A272" s="284" t="s">
        <v>416</v>
      </c>
      <c r="B272" s="1">
        <f t="shared" si="4"/>
        <v>13</v>
      </c>
      <c r="C272" s="284" t="s">
        <v>417</v>
      </c>
      <c r="D272" s="285">
        <v>8845206097.3299999</v>
      </c>
      <c r="E272" s="285">
        <v>0</v>
      </c>
      <c r="F272" s="285">
        <v>0</v>
      </c>
      <c r="G272" s="285">
        <v>8845206097.3299999</v>
      </c>
    </row>
    <row r="273" spans="1:7" x14ac:dyDescent="0.25">
      <c r="A273" s="284" t="s">
        <v>418</v>
      </c>
      <c r="B273" s="1">
        <f t="shared" si="4"/>
        <v>3</v>
      </c>
      <c r="C273" s="284" t="s">
        <v>419</v>
      </c>
      <c r="D273" s="285">
        <v>23168724018.441399</v>
      </c>
      <c r="E273" s="285">
        <v>76260111502.139999</v>
      </c>
      <c r="F273" s="285">
        <v>80279261938.619995</v>
      </c>
      <c r="G273" s="285">
        <v>27187874454.921398</v>
      </c>
    </row>
    <row r="274" spans="1:7" ht="30" x14ac:dyDescent="0.25">
      <c r="A274" s="284" t="s">
        <v>420</v>
      </c>
      <c r="B274" s="1">
        <f t="shared" si="4"/>
        <v>6</v>
      </c>
      <c r="C274" s="284" t="s">
        <v>421</v>
      </c>
      <c r="D274" s="285">
        <v>17397444701.029999</v>
      </c>
      <c r="E274" s="285">
        <v>20060318312.130001</v>
      </c>
      <c r="F274" s="285">
        <v>22462720375.259998</v>
      </c>
      <c r="G274" s="285">
        <v>19799846764.16</v>
      </c>
    </row>
    <row r="275" spans="1:7" x14ac:dyDescent="0.25">
      <c r="A275" s="284" t="s">
        <v>422</v>
      </c>
      <c r="B275" s="1">
        <f t="shared" si="4"/>
        <v>9</v>
      </c>
      <c r="C275" s="284" t="s">
        <v>369</v>
      </c>
      <c r="D275" s="285">
        <v>13961784</v>
      </c>
      <c r="E275" s="285">
        <v>839349465</v>
      </c>
      <c r="F275" s="285">
        <v>875627063</v>
      </c>
      <c r="G275" s="285">
        <v>50239382</v>
      </c>
    </row>
    <row r="276" spans="1:7" x14ac:dyDescent="0.25">
      <c r="A276" s="284" t="s">
        <v>423</v>
      </c>
      <c r="B276" s="1">
        <f t="shared" si="4"/>
        <v>13</v>
      </c>
      <c r="C276" s="284" t="s">
        <v>369</v>
      </c>
      <c r="D276" s="285">
        <v>13961784</v>
      </c>
      <c r="E276" s="285">
        <v>839349465</v>
      </c>
      <c r="F276" s="285">
        <v>875627063</v>
      </c>
      <c r="G276" s="285">
        <v>50239382</v>
      </c>
    </row>
    <row r="277" spans="1:7" x14ac:dyDescent="0.25">
      <c r="A277" s="284" t="s">
        <v>424</v>
      </c>
      <c r="B277" s="1">
        <f t="shared" si="4"/>
        <v>9</v>
      </c>
      <c r="C277" s="284" t="s">
        <v>425</v>
      </c>
      <c r="D277" s="285">
        <v>17383482917.029999</v>
      </c>
      <c r="E277" s="285">
        <v>19220968847.130001</v>
      </c>
      <c r="F277" s="285">
        <v>21587093312.259998</v>
      </c>
      <c r="G277" s="285">
        <v>19749607382.16</v>
      </c>
    </row>
    <row r="278" spans="1:7" x14ac:dyDescent="0.25">
      <c r="A278" s="284" t="s">
        <v>426</v>
      </c>
      <c r="B278" s="1">
        <f t="shared" si="4"/>
        <v>13</v>
      </c>
      <c r="C278" s="284" t="s">
        <v>427</v>
      </c>
      <c r="D278" s="285">
        <v>17383482917.029999</v>
      </c>
      <c r="E278" s="285">
        <v>19220968847.130001</v>
      </c>
      <c r="F278" s="285">
        <v>21587093312.259998</v>
      </c>
      <c r="G278" s="285">
        <v>19749607382.16</v>
      </c>
    </row>
    <row r="279" spans="1:7" x14ac:dyDescent="0.25">
      <c r="A279" s="284" t="s">
        <v>428</v>
      </c>
      <c r="B279" s="1">
        <f t="shared" si="4"/>
        <v>6</v>
      </c>
      <c r="C279" s="284" t="s">
        <v>429</v>
      </c>
      <c r="D279" s="285">
        <v>1.4829999999999999E-3</v>
      </c>
      <c r="E279" s="285">
        <v>0</v>
      </c>
      <c r="F279" s="285">
        <v>0</v>
      </c>
      <c r="G279" s="285">
        <v>1.4829999999999999E-3</v>
      </c>
    </row>
    <row r="280" spans="1:7" x14ac:dyDescent="0.25">
      <c r="A280" s="284" t="s">
        <v>430</v>
      </c>
      <c r="B280" s="1">
        <f t="shared" si="4"/>
        <v>9</v>
      </c>
      <c r="C280" s="284" t="s">
        <v>57</v>
      </c>
      <c r="D280" s="285">
        <v>1.4829999999999999E-3</v>
      </c>
      <c r="E280" s="285">
        <v>0</v>
      </c>
      <c r="F280" s="285">
        <v>0</v>
      </c>
      <c r="G280" s="285">
        <v>1.4829999999999999E-3</v>
      </c>
    </row>
    <row r="281" spans="1:7" x14ac:dyDescent="0.25">
      <c r="A281" s="284" t="s">
        <v>431</v>
      </c>
      <c r="B281" s="1">
        <f t="shared" si="4"/>
        <v>13</v>
      </c>
      <c r="C281" s="284" t="s">
        <v>57</v>
      </c>
      <c r="D281" s="285">
        <v>1.4829999999999999E-3</v>
      </c>
      <c r="E281" s="285">
        <v>0</v>
      </c>
      <c r="F281" s="285">
        <v>0</v>
      </c>
      <c r="G281" s="285">
        <v>1.4829999999999999E-3</v>
      </c>
    </row>
    <row r="282" spans="1:7" x14ac:dyDescent="0.25">
      <c r="A282" s="284" t="s">
        <v>432</v>
      </c>
      <c r="B282" s="1">
        <f t="shared" si="4"/>
        <v>6</v>
      </c>
      <c r="C282" s="284" t="s">
        <v>433</v>
      </c>
      <c r="D282" s="285">
        <v>365317132</v>
      </c>
      <c r="E282" s="285">
        <v>278446532.99000001</v>
      </c>
      <c r="F282" s="285">
        <v>24212185</v>
      </c>
      <c r="G282" s="285">
        <v>111082784.01000001</v>
      </c>
    </row>
    <row r="283" spans="1:7" x14ac:dyDescent="0.25">
      <c r="A283" s="284" t="s">
        <v>434</v>
      </c>
      <c r="B283" s="1">
        <f t="shared" si="4"/>
        <v>9</v>
      </c>
      <c r="C283" s="284" t="s">
        <v>435</v>
      </c>
      <c r="D283" s="285">
        <v>0</v>
      </c>
      <c r="E283" s="285">
        <v>0</v>
      </c>
      <c r="F283" s="285">
        <v>0</v>
      </c>
      <c r="G283" s="285">
        <v>0</v>
      </c>
    </row>
    <row r="284" spans="1:7" x14ac:dyDescent="0.25">
      <c r="A284" s="284" t="s">
        <v>436</v>
      </c>
      <c r="B284" s="1">
        <f t="shared" si="4"/>
        <v>13</v>
      </c>
      <c r="C284" s="284" t="s">
        <v>435</v>
      </c>
      <c r="D284" s="285">
        <v>0</v>
      </c>
      <c r="E284" s="285">
        <v>0</v>
      </c>
      <c r="F284" s="285">
        <v>0</v>
      </c>
      <c r="G284" s="285">
        <v>0</v>
      </c>
    </row>
    <row r="285" spans="1:7" x14ac:dyDescent="0.25">
      <c r="A285" s="284" t="s">
        <v>437</v>
      </c>
      <c r="B285" s="1">
        <f t="shared" si="4"/>
        <v>13</v>
      </c>
      <c r="C285" s="284" t="s">
        <v>438</v>
      </c>
      <c r="D285" s="285">
        <v>0</v>
      </c>
      <c r="E285" s="285">
        <v>0</v>
      </c>
      <c r="F285" s="285">
        <v>0</v>
      </c>
      <c r="G285" s="285">
        <v>0</v>
      </c>
    </row>
    <row r="286" spans="1:7" x14ac:dyDescent="0.25">
      <c r="A286" s="284" t="s">
        <v>439</v>
      </c>
      <c r="B286" s="1">
        <f t="shared" si="4"/>
        <v>9</v>
      </c>
      <c r="C286" s="284" t="s">
        <v>440</v>
      </c>
      <c r="D286" s="285">
        <v>365287322</v>
      </c>
      <c r="E286" s="285">
        <v>278446532.99000001</v>
      </c>
      <c r="F286" s="285">
        <v>24212185</v>
      </c>
      <c r="G286" s="285">
        <v>111052974.01000001</v>
      </c>
    </row>
    <row r="287" spans="1:7" x14ac:dyDescent="0.25">
      <c r="A287" s="284" t="s">
        <v>441</v>
      </c>
      <c r="B287" s="1">
        <f t="shared" si="4"/>
        <v>13</v>
      </c>
      <c r="C287" s="284" t="s">
        <v>440</v>
      </c>
      <c r="D287" s="285">
        <v>365287322</v>
      </c>
      <c r="E287" s="285">
        <v>278446532.99000001</v>
      </c>
      <c r="F287" s="285">
        <v>24212185</v>
      </c>
      <c r="G287" s="285">
        <v>111052974.01000001</v>
      </c>
    </row>
    <row r="288" spans="1:7" x14ac:dyDescent="0.25">
      <c r="A288" s="284" t="s">
        <v>442</v>
      </c>
      <c r="B288" s="1">
        <f t="shared" si="4"/>
        <v>9</v>
      </c>
      <c r="C288" s="284" t="s">
        <v>443</v>
      </c>
      <c r="D288" s="285">
        <v>29810</v>
      </c>
      <c r="E288" s="285">
        <v>0</v>
      </c>
      <c r="F288" s="285">
        <v>0</v>
      </c>
      <c r="G288" s="285">
        <v>29810</v>
      </c>
    </row>
    <row r="289" spans="1:7" ht="30" x14ac:dyDescent="0.25">
      <c r="A289" s="284" t="s">
        <v>444</v>
      </c>
      <c r="B289" s="1">
        <f t="shared" si="4"/>
        <v>13</v>
      </c>
      <c r="C289" s="284" t="s">
        <v>445</v>
      </c>
      <c r="D289" s="285">
        <v>29810</v>
      </c>
      <c r="E289" s="285">
        <v>0</v>
      </c>
      <c r="F289" s="285">
        <v>0</v>
      </c>
      <c r="G289" s="285">
        <v>29810</v>
      </c>
    </row>
    <row r="290" spans="1:7" x14ac:dyDescent="0.25">
      <c r="A290" s="284" t="s">
        <v>446</v>
      </c>
      <c r="B290" s="1">
        <f t="shared" si="4"/>
        <v>13</v>
      </c>
      <c r="C290" s="284" t="s">
        <v>443</v>
      </c>
      <c r="D290" s="285">
        <v>0</v>
      </c>
      <c r="E290" s="285">
        <v>0</v>
      </c>
      <c r="F290" s="285">
        <v>0</v>
      </c>
      <c r="G290" s="285">
        <v>0</v>
      </c>
    </row>
    <row r="291" spans="1:7" ht="30" x14ac:dyDescent="0.25">
      <c r="A291" s="284" t="s">
        <v>447</v>
      </c>
      <c r="B291" s="1">
        <f t="shared" si="4"/>
        <v>9</v>
      </c>
      <c r="C291" s="284" t="s">
        <v>448</v>
      </c>
      <c r="D291" s="285">
        <v>0</v>
      </c>
      <c r="E291" s="285">
        <v>0</v>
      </c>
      <c r="F291" s="285">
        <v>0</v>
      </c>
      <c r="G291" s="285">
        <v>0</v>
      </c>
    </row>
    <row r="292" spans="1:7" ht="30" x14ac:dyDescent="0.25">
      <c r="A292" s="284" t="s">
        <v>449</v>
      </c>
      <c r="B292" s="1">
        <f t="shared" si="4"/>
        <v>13</v>
      </c>
      <c r="C292" s="284" t="s">
        <v>448</v>
      </c>
      <c r="D292" s="285">
        <v>0</v>
      </c>
      <c r="E292" s="285">
        <v>0</v>
      </c>
      <c r="F292" s="285">
        <v>0</v>
      </c>
      <c r="G292" s="285">
        <v>0</v>
      </c>
    </row>
    <row r="293" spans="1:7" x14ac:dyDescent="0.25">
      <c r="A293" s="284" t="s">
        <v>450</v>
      </c>
      <c r="B293" s="1">
        <f t="shared" si="4"/>
        <v>9</v>
      </c>
      <c r="C293" s="284" t="s">
        <v>451</v>
      </c>
      <c r="D293" s="285">
        <v>0</v>
      </c>
      <c r="E293" s="285">
        <v>0</v>
      </c>
      <c r="F293" s="285">
        <v>0</v>
      </c>
      <c r="G293" s="285">
        <v>0</v>
      </c>
    </row>
    <row r="294" spans="1:7" x14ac:dyDescent="0.25">
      <c r="A294" s="284" t="s">
        <v>452</v>
      </c>
      <c r="B294" s="1">
        <f t="shared" si="4"/>
        <v>13</v>
      </c>
      <c r="C294" s="284" t="s">
        <v>451</v>
      </c>
      <c r="D294" s="285">
        <v>0</v>
      </c>
      <c r="E294" s="285">
        <v>0</v>
      </c>
      <c r="F294" s="285">
        <v>0</v>
      </c>
      <c r="G294" s="285">
        <v>0</v>
      </c>
    </row>
    <row r="295" spans="1:7" x14ac:dyDescent="0.25">
      <c r="A295" s="284" t="s">
        <v>453</v>
      </c>
      <c r="B295" s="1">
        <f t="shared" si="4"/>
        <v>13</v>
      </c>
      <c r="C295" s="284" t="s">
        <v>454</v>
      </c>
      <c r="D295" s="285">
        <v>0</v>
      </c>
      <c r="E295" s="285">
        <v>0</v>
      </c>
      <c r="F295" s="285">
        <v>0</v>
      </c>
      <c r="G295" s="285">
        <v>0</v>
      </c>
    </row>
    <row r="296" spans="1:7" x14ac:dyDescent="0.25">
      <c r="A296" s="284" t="s">
        <v>455</v>
      </c>
      <c r="B296" s="1">
        <f t="shared" si="4"/>
        <v>6</v>
      </c>
      <c r="C296" s="284" t="s">
        <v>456</v>
      </c>
      <c r="D296" s="285">
        <v>1698169682</v>
      </c>
      <c r="E296" s="285">
        <v>10081348129</v>
      </c>
      <c r="F296" s="285">
        <v>8401285739</v>
      </c>
      <c r="G296" s="285">
        <v>18107292</v>
      </c>
    </row>
    <row r="297" spans="1:7" x14ac:dyDescent="0.25">
      <c r="A297" s="284" t="s">
        <v>457</v>
      </c>
      <c r="B297" s="1">
        <f t="shared" si="4"/>
        <v>9</v>
      </c>
      <c r="C297" s="284" t="s">
        <v>458</v>
      </c>
      <c r="D297" s="285">
        <v>827337436</v>
      </c>
      <c r="E297" s="285">
        <v>3722075619</v>
      </c>
      <c r="F297" s="285">
        <v>2904209843</v>
      </c>
      <c r="G297" s="285">
        <v>9471660</v>
      </c>
    </row>
    <row r="298" spans="1:7" x14ac:dyDescent="0.25">
      <c r="A298" s="284" t="s">
        <v>459</v>
      </c>
      <c r="B298" s="1">
        <f t="shared" si="4"/>
        <v>13</v>
      </c>
      <c r="C298" s="284" t="s">
        <v>458</v>
      </c>
      <c r="D298" s="285">
        <v>827337436</v>
      </c>
      <c r="E298" s="285">
        <v>3722075619</v>
      </c>
      <c r="F298" s="285">
        <v>2904209843</v>
      </c>
      <c r="G298" s="285">
        <v>9471660</v>
      </c>
    </row>
    <row r="299" spans="1:7" x14ac:dyDescent="0.25">
      <c r="A299" s="284" t="s">
        <v>460</v>
      </c>
      <c r="B299" s="1">
        <f t="shared" si="4"/>
        <v>9</v>
      </c>
      <c r="C299" s="284" t="s">
        <v>461</v>
      </c>
      <c r="D299" s="285">
        <v>547651725</v>
      </c>
      <c r="E299" s="285">
        <v>2406902286</v>
      </c>
      <c r="F299" s="285">
        <v>1863196193</v>
      </c>
      <c r="G299" s="285">
        <v>3945632</v>
      </c>
    </row>
    <row r="300" spans="1:7" x14ac:dyDescent="0.25">
      <c r="A300" s="284" t="s">
        <v>462</v>
      </c>
      <c r="B300" s="1">
        <f t="shared" si="4"/>
        <v>13</v>
      </c>
      <c r="C300" s="284" t="s">
        <v>461</v>
      </c>
      <c r="D300" s="285">
        <v>547651725</v>
      </c>
      <c r="E300" s="285">
        <v>2406902286</v>
      </c>
      <c r="F300" s="285">
        <v>1863196193</v>
      </c>
      <c r="G300" s="285">
        <v>3945632</v>
      </c>
    </row>
    <row r="301" spans="1:7" x14ac:dyDescent="0.25">
      <c r="A301" s="284" t="s">
        <v>463</v>
      </c>
      <c r="B301" s="1">
        <f t="shared" si="4"/>
        <v>9</v>
      </c>
      <c r="C301" s="284" t="s">
        <v>464</v>
      </c>
      <c r="D301" s="285">
        <v>0</v>
      </c>
      <c r="E301" s="285">
        <v>28543313</v>
      </c>
      <c r="F301" s="285">
        <v>28543313</v>
      </c>
      <c r="G301" s="285">
        <v>0</v>
      </c>
    </row>
    <row r="302" spans="1:7" x14ac:dyDescent="0.25">
      <c r="A302" s="284" t="s">
        <v>465</v>
      </c>
      <c r="B302" s="1">
        <f t="shared" si="4"/>
        <v>13</v>
      </c>
      <c r="C302" s="284" t="s">
        <v>464</v>
      </c>
      <c r="D302" s="285">
        <v>0</v>
      </c>
      <c r="E302" s="285">
        <v>28543313</v>
      </c>
      <c r="F302" s="285">
        <v>28543313</v>
      </c>
      <c r="G302" s="285">
        <v>0</v>
      </c>
    </row>
    <row r="303" spans="1:7" x14ac:dyDescent="0.25">
      <c r="A303" s="284" t="s">
        <v>466</v>
      </c>
      <c r="B303" s="1">
        <f t="shared" si="4"/>
        <v>9</v>
      </c>
      <c r="C303" s="284" t="s">
        <v>467</v>
      </c>
      <c r="D303" s="285">
        <v>3562516</v>
      </c>
      <c r="E303" s="285">
        <v>2585577134</v>
      </c>
      <c r="F303" s="285">
        <v>2582014618</v>
      </c>
      <c r="G303" s="285">
        <v>0</v>
      </c>
    </row>
    <row r="304" spans="1:7" x14ac:dyDescent="0.25">
      <c r="A304" s="284" t="s">
        <v>468</v>
      </c>
      <c r="B304" s="1">
        <f t="shared" si="4"/>
        <v>13</v>
      </c>
      <c r="C304" s="284" t="s">
        <v>467</v>
      </c>
      <c r="D304" s="285">
        <v>3562516</v>
      </c>
      <c r="E304" s="285">
        <v>2585577134</v>
      </c>
      <c r="F304" s="285">
        <v>2582014618</v>
      </c>
      <c r="G304" s="285">
        <v>0</v>
      </c>
    </row>
    <row r="305" spans="1:7" x14ac:dyDescent="0.25">
      <c r="A305" s="284" t="s">
        <v>469</v>
      </c>
      <c r="B305" s="1">
        <f t="shared" si="4"/>
        <v>9</v>
      </c>
      <c r="C305" s="284" t="s">
        <v>470</v>
      </c>
      <c r="D305" s="285">
        <v>0</v>
      </c>
      <c r="E305" s="285">
        <v>46102697</v>
      </c>
      <c r="F305" s="285">
        <v>46102697</v>
      </c>
      <c r="G305" s="285">
        <v>0</v>
      </c>
    </row>
    <row r="306" spans="1:7" x14ac:dyDescent="0.25">
      <c r="A306" s="284" t="s">
        <v>471</v>
      </c>
      <c r="B306" s="1">
        <f t="shared" si="4"/>
        <v>13</v>
      </c>
      <c r="C306" s="284" t="s">
        <v>470</v>
      </c>
      <c r="D306" s="285">
        <v>0</v>
      </c>
      <c r="E306" s="285">
        <v>46102697</v>
      </c>
      <c r="F306" s="285">
        <v>46102697</v>
      </c>
      <c r="G306" s="285">
        <v>0</v>
      </c>
    </row>
    <row r="307" spans="1:7" x14ac:dyDescent="0.25">
      <c r="A307" s="284" t="s">
        <v>472</v>
      </c>
      <c r="B307" s="1">
        <f t="shared" si="4"/>
        <v>9</v>
      </c>
      <c r="C307" s="284" t="s">
        <v>473</v>
      </c>
      <c r="D307" s="285">
        <v>0</v>
      </c>
      <c r="E307" s="285">
        <v>0</v>
      </c>
      <c r="F307" s="285">
        <v>0</v>
      </c>
      <c r="G307" s="285">
        <v>0</v>
      </c>
    </row>
    <row r="308" spans="1:7" x14ac:dyDescent="0.25">
      <c r="A308" s="284" t="s">
        <v>474</v>
      </c>
      <c r="B308" s="1">
        <f t="shared" si="4"/>
        <v>13</v>
      </c>
      <c r="C308" s="284" t="s">
        <v>473</v>
      </c>
      <c r="D308" s="285">
        <v>0</v>
      </c>
      <c r="E308" s="285">
        <v>0</v>
      </c>
      <c r="F308" s="285">
        <v>0</v>
      </c>
      <c r="G308" s="285">
        <v>0</v>
      </c>
    </row>
    <row r="309" spans="1:7" x14ac:dyDescent="0.25">
      <c r="A309" s="284" t="s">
        <v>475</v>
      </c>
      <c r="B309" s="1">
        <f t="shared" si="4"/>
        <v>9</v>
      </c>
      <c r="C309" s="284" t="s">
        <v>476</v>
      </c>
      <c r="D309" s="285">
        <v>50601144</v>
      </c>
      <c r="E309" s="285">
        <v>235112011</v>
      </c>
      <c r="F309" s="285">
        <v>189200867</v>
      </c>
      <c r="G309" s="285">
        <v>4690000</v>
      </c>
    </row>
    <row r="310" spans="1:7" x14ac:dyDescent="0.25">
      <c r="A310" s="284" t="s">
        <v>477</v>
      </c>
      <c r="B310" s="1">
        <f t="shared" si="4"/>
        <v>13</v>
      </c>
      <c r="C310" s="284" t="s">
        <v>476</v>
      </c>
      <c r="D310" s="285">
        <v>50601144</v>
      </c>
      <c r="E310" s="285">
        <v>235112011</v>
      </c>
      <c r="F310" s="285">
        <v>189200867</v>
      </c>
      <c r="G310" s="285">
        <v>4690000</v>
      </c>
    </row>
    <row r="311" spans="1:7" ht="30" x14ac:dyDescent="0.25">
      <c r="A311" s="284" t="s">
        <v>478</v>
      </c>
      <c r="B311" s="1">
        <f t="shared" si="4"/>
        <v>9</v>
      </c>
      <c r="C311" s="284" t="s">
        <v>479</v>
      </c>
      <c r="D311" s="285">
        <v>251885139</v>
      </c>
      <c r="E311" s="285">
        <v>1033045556</v>
      </c>
      <c r="F311" s="285">
        <v>781160417</v>
      </c>
      <c r="G311" s="285">
        <v>0</v>
      </c>
    </row>
    <row r="312" spans="1:7" ht="30" x14ac:dyDescent="0.25">
      <c r="A312" s="284" t="s">
        <v>480</v>
      </c>
      <c r="B312" s="1">
        <f t="shared" si="4"/>
        <v>13</v>
      </c>
      <c r="C312" s="284" t="s">
        <v>479</v>
      </c>
      <c r="D312" s="285">
        <v>251885139</v>
      </c>
      <c r="E312" s="285">
        <v>1033045556</v>
      </c>
      <c r="F312" s="285">
        <v>781160417</v>
      </c>
      <c r="G312" s="285">
        <v>0</v>
      </c>
    </row>
    <row r="313" spans="1:7" x14ac:dyDescent="0.25">
      <c r="A313" s="284" t="s">
        <v>481</v>
      </c>
      <c r="B313" s="1">
        <f t="shared" si="4"/>
        <v>9</v>
      </c>
      <c r="C313" s="284" t="s">
        <v>482</v>
      </c>
      <c r="D313" s="285">
        <v>17131722</v>
      </c>
      <c r="E313" s="285">
        <v>23989513</v>
      </c>
      <c r="F313" s="285">
        <v>6857791</v>
      </c>
      <c r="G313" s="285">
        <v>0</v>
      </c>
    </row>
    <row r="314" spans="1:7" x14ac:dyDescent="0.25">
      <c r="A314" s="284" t="s">
        <v>483</v>
      </c>
      <c r="B314" s="1">
        <f t="shared" si="4"/>
        <v>13</v>
      </c>
      <c r="C314" s="284" t="s">
        <v>482</v>
      </c>
      <c r="D314" s="285">
        <v>17131722</v>
      </c>
      <c r="E314" s="285">
        <v>23989513</v>
      </c>
      <c r="F314" s="285">
        <v>6857791</v>
      </c>
      <c r="G314" s="285">
        <v>0</v>
      </c>
    </row>
    <row r="315" spans="1:7" ht="30" x14ac:dyDescent="0.25">
      <c r="A315" s="284" t="s">
        <v>484</v>
      </c>
      <c r="B315" s="1">
        <f t="shared" si="4"/>
        <v>6</v>
      </c>
      <c r="C315" s="284" t="s">
        <v>485</v>
      </c>
      <c r="D315" s="285">
        <v>1434345546</v>
      </c>
      <c r="E315" s="285">
        <v>17568478012</v>
      </c>
      <c r="F315" s="285">
        <v>18524338070</v>
      </c>
      <c r="G315" s="285">
        <v>2390205604</v>
      </c>
    </row>
    <row r="316" spans="1:7" x14ac:dyDescent="0.25">
      <c r="A316" s="284" t="s">
        <v>486</v>
      </c>
      <c r="B316" s="1">
        <f t="shared" si="4"/>
        <v>9</v>
      </c>
      <c r="C316" s="284" t="s">
        <v>487</v>
      </c>
      <c r="D316" s="285">
        <v>22537540</v>
      </c>
      <c r="E316" s="285">
        <v>140630200</v>
      </c>
      <c r="F316" s="285">
        <v>168682544</v>
      </c>
      <c r="G316" s="285">
        <v>50589884</v>
      </c>
    </row>
    <row r="317" spans="1:7" x14ac:dyDescent="0.25">
      <c r="A317" s="284" t="s">
        <v>488</v>
      </c>
      <c r="B317" s="1">
        <f t="shared" si="4"/>
        <v>13</v>
      </c>
      <c r="C317" s="284" t="s">
        <v>489</v>
      </c>
      <c r="D317" s="285">
        <v>22537540</v>
      </c>
      <c r="E317" s="285">
        <v>77812200</v>
      </c>
      <c r="F317" s="285">
        <v>105864544</v>
      </c>
      <c r="G317" s="285">
        <v>50589884</v>
      </c>
    </row>
    <row r="318" spans="1:7" x14ac:dyDescent="0.25">
      <c r="A318" s="284" t="s">
        <v>490</v>
      </c>
      <c r="B318" s="1">
        <f t="shared" si="4"/>
        <v>13</v>
      </c>
      <c r="C318" s="284" t="s">
        <v>491</v>
      </c>
      <c r="D318" s="285">
        <v>0</v>
      </c>
      <c r="E318" s="285">
        <v>62818000</v>
      </c>
      <c r="F318" s="285">
        <v>62818000</v>
      </c>
      <c r="G318" s="285">
        <v>0</v>
      </c>
    </row>
    <row r="319" spans="1:7" x14ac:dyDescent="0.25">
      <c r="A319" s="284" t="s">
        <v>492</v>
      </c>
      <c r="B319" s="1">
        <f t="shared" si="4"/>
        <v>9</v>
      </c>
      <c r="C319" s="284" t="s">
        <v>493</v>
      </c>
      <c r="D319" s="285">
        <v>0</v>
      </c>
      <c r="E319" s="285">
        <v>0</v>
      </c>
      <c r="F319" s="285">
        <v>0</v>
      </c>
      <c r="G319" s="285">
        <v>0</v>
      </c>
    </row>
    <row r="320" spans="1:7" x14ac:dyDescent="0.25">
      <c r="A320" s="284" t="s">
        <v>494</v>
      </c>
      <c r="B320" s="1">
        <f t="shared" si="4"/>
        <v>13</v>
      </c>
      <c r="C320" s="284" t="s">
        <v>489</v>
      </c>
      <c r="D320" s="285">
        <v>0</v>
      </c>
      <c r="E320" s="285">
        <v>0</v>
      </c>
      <c r="F320" s="285">
        <v>0</v>
      </c>
      <c r="G320" s="285">
        <v>0</v>
      </c>
    </row>
    <row r="321" spans="1:7" x14ac:dyDescent="0.25">
      <c r="A321" s="284" t="s">
        <v>495</v>
      </c>
      <c r="B321" s="1">
        <f t="shared" si="4"/>
        <v>13</v>
      </c>
      <c r="C321" s="284" t="s">
        <v>491</v>
      </c>
      <c r="D321" s="285">
        <v>0</v>
      </c>
      <c r="E321" s="285">
        <v>0</v>
      </c>
      <c r="F321" s="285">
        <v>0</v>
      </c>
      <c r="G321" s="285">
        <v>0</v>
      </c>
    </row>
    <row r="322" spans="1:7" x14ac:dyDescent="0.25">
      <c r="A322" s="284" t="s">
        <v>496</v>
      </c>
      <c r="B322" s="1">
        <f t="shared" si="4"/>
        <v>9</v>
      </c>
      <c r="C322" s="284" t="s">
        <v>497</v>
      </c>
      <c r="D322" s="285">
        <v>22343775</v>
      </c>
      <c r="E322" s="285">
        <v>106540759</v>
      </c>
      <c r="F322" s="285">
        <v>123731605</v>
      </c>
      <c r="G322" s="285">
        <v>39534621</v>
      </c>
    </row>
    <row r="323" spans="1:7" x14ac:dyDescent="0.25">
      <c r="A323" s="284" t="s">
        <v>498</v>
      </c>
      <c r="B323" s="1">
        <f t="shared" si="4"/>
        <v>13</v>
      </c>
      <c r="C323" s="284" t="s">
        <v>489</v>
      </c>
      <c r="D323" s="285">
        <v>22343775</v>
      </c>
      <c r="E323" s="285">
        <v>55372759</v>
      </c>
      <c r="F323" s="285">
        <v>72563605</v>
      </c>
      <c r="G323" s="285">
        <v>39534621</v>
      </c>
    </row>
    <row r="324" spans="1:7" x14ac:dyDescent="0.25">
      <c r="A324" s="284" t="s">
        <v>499</v>
      </c>
      <c r="B324" s="1">
        <f t="shared" si="4"/>
        <v>13</v>
      </c>
      <c r="C324" s="284" t="s">
        <v>491</v>
      </c>
      <c r="D324" s="285">
        <v>0</v>
      </c>
      <c r="E324" s="285">
        <v>51168000</v>
      </c>
      <c r="F324" s="285">
        <v>51168000</v>
      </c>
      <c r="G324" s="285">
        <v>0</v>
      </c>
    </row>
    <row r="325" spans="1:7" x14ac:dyDescent="0.25">
      <c r="A325" s="284" t="s">
        <v>500</v>
      </c>
      <c r="B325" s="1">
        <f t="shared" si="4"/>
        <v>9</v>
      </c>
      <c r="C325" s="284" t="s">
        <v>501</v>
      </c>
      <c r="D325" s="285">
        <v>4297748</v>
      </c>
      <c r="E325" s="285">
        <v>49214616</v>
      </c>
      <c r="F325" s="285">
        <v>53437470</v>
      </c>
      <c r="G325" s="285">
        <v>8520602</v>
      </c>
    </row>
    <row r="326" spans="1:7" x14ac:dyDescent="0.25">
      <c r="A326" s="284" t="s">
        <v>502</v>
      </c>
      <c r="B326" s="1">
        <f t="shared" si="4"/>
        <v>13</v>
      </c>
      <c r="C326" s="284" t="s">
        <v>489</v>
      </c>
      <c r="D326" s="285">
        <v>4297748</v>
      </c>
      <c r="E326" s="285">
        <v>26111616</v>
      </c>
      <c r="F326" s="285">
        <v>30334470</v>
      </c>
      <c r="G326" s="285">
        <v>8520602</v>
      </c>
    </row>
    <row r="327" spans="1:7" x14ac:dyDescent="0.25">
      <c r="A327" s="284" t="s">
        <v>503</v>
      </c>
      <c r="B327" s="1">
        <f t="shared" si="4"/>
        <v>13</v>
      </c>
      <c r="C327" s="284" t="s">
        <v>491</v>
      </c>
      <c r="D327" s="285">
        <v>0</v>
      </c>
      <c r="E327" s="285">
        <v>23103000</v>
      </c>
      <c r="F327" s="285">
        <v>23103000</v>
      </c>
      <c r="G327" s="285">
        <v>0</v>
      </c>
    </row>
    <row r="328" spans="1:7" x14ac:dyDescent="0.25">
      <c r="A328" s="284" t="s">
        <v>504</v>
      </c>
      <c r="B328" s="1">
        <f t="shared" si="4"/>
        <v>9</v>
      </c>
      <c r="C328" s="284" t="s">
        <v>505</v>
      </c>
      <c r="D328" s="285">
        <v>0</v>
      </c>
      <c r="E328" s="285">
        <v>0</v>
      </c>
      <c r="F328" s="285">
        <v>0</v>
      </c>
      <c r="G328" s="285">
        <v>0</v>
      </c>
    </row>
    <row r="329" spans="1:7" x14ac:dyDescent="0.25">
      <c r="A329" s="284" t="s">
        <v>506</v>
      </c>
      <c r="B329" s="1">
        <f t="shared" si="4"/>
        <v>13</v>
      </c>
      <c r="C329" s="284" t="s">
        <v>489</v>
      </c>
      <c r="D329" s="285">
        <v>0</v>
      </c>
      <c r="E329" s="285">
        <v>0</v>
      </c>
      <c r="F329" s="285">
        <v>0</v>
      </c>
      <c r="G329" s="285">
        <v>0</v>
      </c>
    </row>
    <row r="330" spans="1:7" x14ac:dyDescent="0.25">
      <c r="A330" s="284" t="s">
        <v>507</v>
      </c>
      <c r="B330" s="1">
        <f t="shared" ref="B330:B393" si="5">LEN(A330)</f>
        <v>13</v>
      </c>
      <c r="C330" s="284" t="s">
        <v>491</v>
      </c>
      <c r="D330" s="285">
        <v>0</v>
      </c>
      <c r="E330" s="285">
        <v>0</v>
      </c>
      <c r="F330" s="285">
        <v>0</v>
      </c>
      <c r="G330" s="285">
        <v>0</v>
      </c>
    </row>
    <row r="331" spans="1:7" x14ac:dyDescent="0.25">
      <c r="A331" s="284" t="s">
        <v>508</v>
      </c>
      <c r="B331" s="1">
        <f t="shared" si="5"/>
        <v>9</v>
      </c>
      <c r="C331" s="284" t="s">
        <v>509</v>
      </c>
      <c r="D331" s="285">
        <v>0</v>
      </c>
      <c r="E331" s="285">
        <v>167398181</v>
      </c>
      <c r="F331" s="285">
        <v>167643181</v>
      </c>
      <c r="G331" s="285">
        <v>245000</v>
      </c>
    </row>
    <row r="332" spans="1:7" x14ac:dyDescent="0.25">
      <c r="A332" s="284" t="s">
        <v>510</v>
      </c>
      <c r="B332" s="1">
        <f t="shared" si="5"/>
        <v>13</v>
      </c>
      <c r="C332" s="284" t="s">
        <v>489</v>
      </c>
      <c r="D332" s="285">
        <v>0</v>
      </c>
      <c r="E332" s="285">
        <v>83699181</v>
      </c>
      <c r="F332" s="285">
        <v>83944181</v>
      </c>
      <c r="G332" s="285">
        <v>245000</v>
      </c>
    </row>
    <row r="333" spans="1:7" x14ac:dyDescent="0.25">
      <c r="A333" s="284" t="s">
        <v>511</v>
      </c>
      <c r="B333" s="1">
        <f t="shared" si="5"/>
        <v>13</v>
      </c>
      <c r="C333" s="284" t="s">
        <v>491</v>
      </c>
      <c r="D333" s="285">
        <v>0</v>
      </c>
      <c r="E333" s="285">
        <v>83699000</v>
      </c>
      <c r="F333" s="285">
        <v>83699000</v>
      </c>
      <c r="G333" s="285">
        <v>0</v>
      </c>
    </row>
    <row r="334" spans="1:7" x14ac:dyDescent="0.25">
      <c r="A334" s="284" t="s">
        <v>512</v>
      </c>
      <c r="B334" s="1">
        <f t="shared" si="5"/>
        <v>9</v>
      </c>
      <c r="C334" s="284" t="s">
        <v>513</v>
      </c>
      <c r="D334" s="285">
        <v>0</v>
      </c>
      <c r="E334" s="285">
        <v>0</v>
      </c>
      <c r="F334" s="285">
        <v>0</v>
      </c>
      <c r="G334" s="285">
        <v>0</v>
      </c>
    </row>
    <row r="335" spans="1:7" x14ac:dyDescent="0.25">
      <c r="A335" s="284" t="s">
        <v>514</v>
      </c>
      <c r="B335" s="1">
        <f t="shared" si="5"/>
        <v>13</v>
      </c>
      <c r="C335" s="284" t="s">
        <v>489</v>
      </c>
      <c r="D335" s="285">
        <v>0</v>
      </c>
      <c r="E335" s="285">
        <v>0</v>
      </c>
      <c r="F335" s="285">
        <v>0</v>
      </c>
      <c r="G335" s="285">
        <v>0</v>
      </c>
    </row>
    <row r="336" spans="1:7" x14ac:dyDescent="0.25">
      <c r="A336" s="284" t="s">
        <v>515</v>
      </c>
      <c r="B336" s="1">
        <f t="shared" si="5"/>
        <v>13</v>
      </c>
      <c r="C336" s="284" t="s">
        <v>491</v>
      </c>
      <c r="D336" s="285">
        <v>0</v>
      </c>
      <c r="E336" s="285">
        <v>0</v>
      </c>
      <c r="F336" s="285">
        <v>0</v>
      </c>
      <c r="G336" s="285">
        <v>0</v>
      </c>
    </row>
    <row r="337" spans="1:7" ht="30" x14ac:dyDescent="0.25">
      <c r="A337" s="284" t="s">
        <v>516</v>
      </c>
      <c r="B337" s="1">
        <f t="shared" si="5"/>
        <v>9</v>
      </c>
      <c r="C337" s="284" t="s">
        <v>517</v>
      </c>
      <c r="D337" s="285">
        <v>0</v>
      </c>
      <c r="E337" s="285">
        <v>0</v>
      </c>
      <c r="F337" s="285">
        <v>0</v>
      </c>
      <c r="G337" s="285">
        <v>0</v>
      </c>
    </row>
    <row r="338" spans="1:7" x14ac:dyDescent="0.25">
      <c r="A338" s="284" t="s">
        <v>518</v>
      </c>
      <c r="B338" s="1">
        <f t="shared" si="5"/>
        <v>13</v>
      </c>
      <c r="C338" s="284" t="s">
        <v>491</v>
      </c>
      <c r="D338" s="285">
        <v>0</v>
      </c>
      <c r="E338" s="285">
        <v>0</v>
      </c>
      <c r="F338" s="285">
        <v>0</v>
      </c>
      <c r="G338" s="285">
        <v>0</v>
      </c>
    </row>
    <row r="339" spans="1:7" x14ac:dyDescent="0.25">
      <c r="A339" s="284" t="s">
        <v>519</v>
      </c>
      <c r="B339" s="1">
        <f t="shared" si="5"/>
        <v>9</v>
      </c>
      <c r="C339" s="284" t="s">
        <v>520</v>
      </c>
      <c r="D339" s="285">
        <v>0</v>
      </c>
      <c r="E339" s="285">
        <v>0</v>
      </c>
      <c r="F339" s="285">
        <v>0</v>
      </c>
      <c r="G339" s="285">
        <v>0</v>
      </c>
    </row>
    <row r="340" spans="1:7" x14ac:dyDescent="0.25">
      <c r="A340" s="284" t="s">
        <v>521</v>
      </c>
      <c r="B340" s="1">
        <f t="shared" si="5"/>
        <v>13</v>
      </c>
      <c r="C340" s="284" t="s">
        <v>489</v>
      </c>
      <c r="D340" s="285">
        <v>0</v>
      </c>
      <c r="E340" s="285">
        <v>0</v>
      </c>
      <c r="F340" s="285">
        <v>0</v>
      </c>
      <c r="G340" s="285">
        <v>0</v>
      </c>
    </row>
    <row r="341" spans="1:7" x14ac:dyDescent="0.25">
      <c r="A341" s="284" t="s">
        <v>522</v>
      </c>
      <c r="B341" s="1">
        <f t="shared" si="5"/>
        <v>9</v>
      </c>
      <c r="C341" s="284" t="s">
        <v>523</v>
      </c>
      <c r="D341" s="285">
        <v>1305772878</v>
      </c>
      <c r="E341" s="285">
        <v>16704116343</v>
      </c>
      <c r="F341" s="285">
        <v>17500424741</v>
      </c>
      <c r="G341" s="285">
        <v>2102081276</v>
      </c>
    </row>
    <row r="342" spans="1:7" x14ac:dyDescent="0.25">
      <c r="A342" s="284" t="s">
        <v>524</v>
      </c>
      <c r="B342" s="1">
        <f t="shared" si="5"/>
        <v>13</v>
      </c>
      <c r="C342" s="284" t="s">
        <v>489</v>
      </c>
      <c r="D342" s="285">
        <v>1305772878</v>
      </c>
      <c r="E342" s="285">
        <v>8557185343</v>
      </c>
      <c r="F342" s="285">
        <v>9353493741</v>
      </c>
      <c r="G342" s="285">
        <v>2102081276</v>
      </c>
    </row>
    <row r="343" spans="1:7" x14ac:dyDescent="0.25">
      <c r="A343" s="284" t="s">
        <v>525</v>
      </c>
      <c r="B343" s="1">
        <f t="shared" si="5"/>
        <v>13</v>
      </c>
      <c r="C343" s="284" t="s">
        <v>491</v>
      </c>
      <c r="D343" s="285">
        <v>0</v>
      </c>
      <c r="E343" s="285">
        <v>8146931000</v>
      </c>
      <c r="F343" s="285">
        <v>8146931000</v>
      </c>
      <c r="G343" s="285">
        <v>0</v>
      </c>
    </row>
    <row r="344" spans="1:7" x14ac:dyDescent="0.25">
      <c r="A344" s="284" t="s">
        <v>526</v>
      </c>
      <c r="B344" s="1">
        <f t="shared" si="5"/>
        <v>9</v>
      </c>
      <c r="C344" s="284" t="s">
        <v>527</v>
      </c>
      <c r="D344" s="285">
        <v>37404105</v>
      </c>
      <c r="E344" s="285">
        <v>222774311</v>
      </c>
      <c r="F344" s="285">
        <v>248013407</v>
      </c>
      <c r="G344" s="285">
        <v>62643201</v>
      </c>
    </row>
    <row r="345" spans="1:7" ht="30" x14ac:dyDescent="0.25">
      <c r="A345" s="284" t="s">
        <v>528</v>
      </c>
      <c r="B345" s="1">
        <f t="shared" si="5"/>
        <v>13</v>
      </c>
      <c r="C345" s="284" t="s">
        <v>529</v>
      </c>
      <c r="D345" s="285">
        <v>37404105</v>
      </c>
      <c r="E345" s="285">
        <v>118661311</v>
      </c>
      <c r="F345" s="285">
        <v>143900407</v>
      </c>
      <c r="G345" s="285">
        <v>62643201</v>
      </c>
    </row>
    <row r="346" spans="1:7" ht="30" x14ac:dyDescent="0.25">
      <c r="A346" s="284" t="s">
        <v>530</v>
      </c>
      <c r="B346" s="1">
        <f t="shared" si="5"/>
        <v>13</v>
      </c>
      <c r="C346" s="284" t="s">
        <v>531</v>
      </c>
      <c r="D346" s="285">
        <v>0</v>
      </c>
      <c r="E346" s="285">
        <v>104113000</v>
      </c>
      <c r="F346" s="285">
        <v>104113000</v>
      </c>
      <c r="G346" s="285">
        <v>0</v>
      </c>
    </row>
    <row r="347" spans="1:7" ht="30" x14ac:dyDescent="0.25">
      <c r="A347" s="284" t="s">
        <v>532</v>
      </c>
      <c r="B347" s="1">
        <f t="shared" si="5"/>
        <v>13</v>
      </c>
      <c r="C347" s="284" t="s">
        <v>533</v>
      </c>
      <c r="D347" s="285">
        <v>0</v>
      </c>
      <c r="E347" s="285">
        <v>0</v>
      </c>
      <c r="F347" s="285">
        <v>0</v>
      </c>
      <c r="G347" s="285">
        <v>0</v>
      </c>
    </row>
    <row r="348" spans="1:7" ht="30" x14ac:dyDescent="0.25">
      <c r="A348" s="284" t="s">
        <v>534</v>
      </c>
      <c r="B348" s="1">
        <f t="shared" si="5"/>
        <v>13</v>
      </c>
      <c r="C348" s="284" t="s">
        <v>535</v>
      </c>
      <c r="D348" s="285">
        <v>0</v>
      </c>
      <c r="E348" s="285">
        <v>0</v>
      </c>
      <c r="F348" s="285">
        <v>0</v>
      </c>
      <c r="G348" s="285">
        <v>0</v>
      </c>
    </row>
    <row r="349" spans="1:7" x14ac:dyDescent="0.25">
      <c r="A349" s="284" t="s">
        <v>536</v>
      </c>
      <c r="B349" s="1">
        <f t="shared" si="5"/>
        <v>9</v>
      </c>
      <c r="C349" s="284" t="s">
        <v>537</v>
      </c>
      <c r="D349" s="285">
        <v>0</v>
      </c>
      <c r="E349" s="285">
        <v>0</v>
      </c>
      <c r="F349" s="285">
        <v>0</v>
      </c>
      <c r="G349" s="285">
        <v>0</v>
      </c>
    </row>
    <row r="350" spans="1:7" x14ac:dyDescent="0.25">
      <c r="A350" s="284" t="s">
        <v>538</v>
      </c>
      <c r="B350" s="1">
        <f t="shared" si="5"/>
        <v>13</v>
      </c>
      <c r="C350" s="284" t="s">
        <v>489</v>
      </c>
      <c r="D350" s="285">
        <v>0</v>
      </c>
      <c r="E350" s="285">
        <v>0</v>
      </c>
      <c r="F350" s="285">
        <v>0</v>
      </c>
      <c r="G350" s="285">
        <v>0</v>
      </c>
    </row>
    <row r="351" spans="1:7" x14ac:dyDescent="0.25">
      <c r="A351" s="284" t="s">
        <v>539</v>
      </c>
      <c r="B351" s="1">
        <f t="shared" si="5"/>
        <v>13</v>
      </c>
      <c r="C351" s="284" t="s">
        <v>491</v>
      </c>
      <c r="D351" s="285">
        <v>0</v>
      </c>
      <c r="E351" s="285">
        <v>0</v>
      </c>
      <c r="F351" s="285">
        <v>0</v>
      </c>
      <c r="G351" s="285">
        <v>0</v>
      </c>
    </row>
    <row r="352" spans="1:7" ht="30" x14ac:dyDescent="0.25">
      <c r="A352" s="284" t="s">
        <v>540</v>
      </c>
      <c r="B352" s="1">
        <f t="shared" si="5"/>
        <v>9</v>
      </c>
      <c r="C352" s="284" t="s">
        <v>541</v>
      </c>
      <c r="D352" s="285">
        <v>41989500</v>
      </c>
      <c r="E352" s="285">
        <v>177803602</v>
      </c>
      <c r="F352" s="285">
        <v>262405122</v>
      </c>
      <c r="G352" s="285">
        <v>126591020</v>
      </c>
    </row>
    <row r="353" spans="1:7" x14ac:dyDescent="0.25">
      <c r="A353" s="284" t="s">
        <v>542</v>
      </c>
      <c r="B353" s="1">
        <f t="shared" si="5"/>
        <v>13</v>
      </c>
      <c r="C353" s="284" t="s">
        <v>489</v>
      </c>
      <c r="D353" s="285">
        <v>41989500</v>
      </c>
      <c r="E353" s="285">
        <v>94227602</v>
      </c>
      <c r="F353" s="285">
        <v>178829122</v>
      </c>
      <c r="G353" s="285">
        <v>126591020</v>
      </c>
    </row>
    <row r="354" spans="1:7" x14ac:dyDescent="0.25">
      <c r="A354" s="284" t="s">
        <v>543</v>
      </c>
      <c r="B354" s="1">
        <f t="shared" si="5"/>
        <v>13</v>
      </c>
      <c r="C354" s="284" t="s">
        <v>491</v>
      </c>
      <c r="D354" s="285">
        <v>0</v>
      </c>
      <c r="E354" s="285">
        <v>83576000</v>
      </c>
      <c r="F354" s="285">
        <v>83576000</v>
      </c>
      <c r="G354" s="285">
        <v>0</v>
      </c>
    </row>
    <row r="355" spans="1:7" ht="30" x14ac:dyDescent="0.25">
      <c r="A355" s="284" t="s">
        <v>544</v>
      </c>
      <c r="B355" s="1">
        <f t="shared" si="5"/>
        <v>9</v>
      </c>
      <c r="C355" s="284" t="s">
        <v>545</v>
      </c>
      <c r="D355" s="285">
        <v>0</v>
      </c>
      <c r="E355" s="285">
        <v>0</v>
      </c>
      <c r="F355" s="285">
        <v>0</v>
      </c>
      <c r="G355" s="285">
        <v>0</v>
      </c>
    </row>
    <row r="356" spans="1:7" x14ac:dyDescent="0.25">
      <c r="A356" s="284" t="s">
        <v>546</v>
      </c>
      <c r="B356" s="1">
        <f t="shared" si="5"/>
        <v>13</v>
      </c>
      <c r="C356" s="284" t="s">
        <v>489</v>
      </c>
      <c r="D356" s="285">
        <v>0</v>
      </c>
      <c r="E356" s="285">
        <v>0</v>
      </c>
      <c r="F356" s="285">
        <v>0</v>
      </c>
      <c r="G356" s="285">
        <v>0</v>
      </c>
    </row>
    <row r="357" spans="1:7" x14ac:dyDescent="0.25">
      <c r="A357" s="284" t="s">
        <v>547</v>
      </c>
      <c r="B357" s="1">
        <f t="shared" si="5"/>
        <v>9</v>
      </c>
      <c r="C357" s="284" t="s">
        <v>548</v>
      </c>
      <c r="D357" s="285">
        <v>0</v>
      </c>
      <c r="E357" s="285">
        <v>0</v>
      </c>
      <c r="F357" s="285">
        <v>0</v>
      </c>
      <c r="G357" s="285">
        <v>0</v>
      </c>
    </row>
    <row r="358" spans="1:7" x14ac:dyDescent="0.25">
      <c r="A358" s="284" t="s">
        <v>549</v>
      </c>
      <c r="B358" s="1">
        <f t="shared" si="5"/>
        <v>13</v>
      </c>
      <c r="C358" s="284" t="s">
        <v>489</v>
      </c>
      <c r="D358" s="285">
        <v>0</v>
      </c>
      <c r="E358" s="285">
        <v>0</v>
      </c>
      <c r="F358" s="285">
        <v>0</v>
      </c>
      <c r="G358" s="285">
        <v>0</v>
      </c>
    </row>
    <row r="359" spans="1:7" x14ac:dyDescent="0.25">
      <c r="A359" s="284" t="s">
        <v>550</v>
      </c>
      <c r="B359" s="1">
        <f t="shared" si="5"/>
        <v>13</v>
      </c>
      <c r="C359" s="284" t="s">
        <v>491</v>
      </c>
      <c r="D359" s="285">
        <v>0</v>
      </c>
      <c r="E359" s="285">
        <v>0</v>
      </c>
      <c r="F359" s="285">
        <v>0</v>
      </c>
      <c r="G359" s="285">
        <v>0</v>
      </c>
    </row>
    <row r="360" spans="1:7" x14ac:dyDescent="0.25">
      <c r="A360" s="284" t="s">
        <v>551</v>
      </c>
      <c r="B360" s="1">
        <f t="shared" si="5"/>
        <v>9</v>
      </c>
      <c r="C360" s="284" t="s">
        <v>552</v>
      </c>
      <c r="D360" s="285">
        <v>0</v>
      </c>
      <c r="E360" s="285">
        <v>0</v>
      </c>
      <c r="F360" s="285">
        <v>0</v>
      </c>
      <c r="G360" s="285">
        <v>0</v>
      </c>
    </row>
    <row r="361" spans="1:7" x14ac:dyDescent="0.25">
      <c r="A361" s="284" t="s">
        <v>553</v>
      </c>
      <c r="B361" s="1">
        <f t="shared" si="5"/>
        <v>13</v>
      </c>
      <c r="C361" s="284" t="s">
        <v>489</v>
      </c>
      <c r="D361" s="285">
        <v>0</v>
      </c>
      <c r="E361" s="285">
        <v>0</v>
      </c>
      <c r="F361" s="285">
        <v>0</v>
      </c>
      <c r="G361" s="285">
        <v>0</v>
      </c>
    </row>
    <row r="362" spans="1:7" x14ac:dyDescent="0.25">
      <c r="A362" s="284" t="s">
        <v>554</v>
      </c>
      <c r="B362" s="1">
        <f t="shared" si="5"/>
        <v>13</v>
      </c>
      <c r="C362" s="284" t="s">
        <v>491</v>
      </c>
      <c r="D362" s="285">
        <v>0</v>
      </c>
      <c r="E362" s="285">
        <v>0</v>
      </c>
      <c r="F362" s="285">
        <v>0</v>
      </c>
      <c r="G362" s="285">
        <v>0</v>
      </c>
    </row>
    <row r="363" spans="1:7" x14ac:dyDescent="0.25">
      <c r="A363" s="284" t="s">
        <v>555</v>
      </c>
      <c r="B363" s="1">
        <f t="shared" si="5"/>
        <v>6</v>
      </c>
      <c r="C363" s="284" t="s">
        <v>556</v>
      </c>
      <c r="D363" s="285">
        <v>0</v>
      </c>
      <c r="E363" s="285">
        <v>371863800</v>
      </c>
      <c r="F363" s="285">
        <v>371863800</v>
      </c>
      <c r="G363" s="285">
        <v>0</v>
      </c>
    </row>
    <row r="364" spans="1:7" x14ac:dyDescent="0.25">
      <c r="A364" s="284" t="s">
        <v>557</v>
      </c>
      <c r="B364" s="1">
        <f t="shared" si="5"/>
        <v>9</v>
      </c>
      <c r="C364" s="284" t="s">
        <v>558</v>
      </c>
      <c r="D364" s="285">
        <v>0</v>
      </c>
      <c r="E364" s="285">
        <v>341087000</v>
      </c>
      <c r="F364" s="285">
        <v>341087000</v>
      </c>
      <c r="G364" s="285">
        <v>0</v>
      </c>
    </row>
    <row r="365" spans="1:7" x14ac:dyDescent="0.25">
      <c r="A365" s="284" t="s">
        <v>559</v>
      </c>
      <c r="B365" s="1">
        <f t="shared" si="5"/>
        <v>13</v>
      </c>
      <c r="C365" s="284" t="s">
        <v>558</v>
      </c>
      <c r="D365" s="285">
        <v>0</v>
      </c>
      <c r="E365" s="285">
        <v>341087000</v>
      </c>
      <c r="F365" s="285">
        <v>341087000</v>
      </c>
      <c r="G365" s="285">
        <v>0</v>
      </c>
    </row>
    <row r="366" spans="1:7" x14ac:dyDescent="0.25">
      <c r="A366" s="284" t="s">
        <v>560</v>
      </c>
      <c r="B366" s="1">
        <f t="shared" si="5"/>
        <v>9</v>
      </c>
      <c r="C366" s="284" t="s">
        <v>561</v>
      </c>
      <c r="D366" s="285">
        <v>0</v>
      </c>
      <c r="E366" s="285">
        <v>0</v>
      </c>
      <c r="F366" s="285">
        <v>0</v>
      </c>
      <c r="G366" s="285">
        <v>0</v>
      </c>
    </row>
    <row r="367" spans="1:7" x14ac:dyDescent="0.25">
      <c r="A367" s="284" t="s">
        <v>562</v>
      </c>
      <c r="B367" s="1">
        <f t="shared" si="5"/>
        <v>13</v>
      </c>
      <c r="C367" s="284" t="s">
        <v>561</v>
      </c>
      <c r="D367" s="285">
        <v>0</v>
      </c>
      <c r="E367" s="285">
        <v>0</v>
      </c>
      <c r="F367" s="285">
        <v>0</v>
      </c>
      <c r="G367" s="285">
        <v>0</v>
      </c>
    </row>
    <row r="368" spans="1:7" x14ac:dyDescent="0.25">
      <c r="A368" s="284" t="s">
        <v>563</v>
      </c>
      <c r="B368" s="1">
        <f t="shared" si="5"/>
        <v>9</v>
      </c>
      <c r="C368" s="284" t="s">
        <v>564</v>
      </c>
      <c r="D368" s="285">
        <v>0</v>
      </c>
      <c r="E368" s="285">
        <v>30776800</v>
      </c>
      <c r="F368" s="285">
        <v>30776800</v>
      </c>
      <c r="G368" s="285">
        <v>0</v>
      </c>
    </row>
    <row r="369" spans="1:7" x14ac:dyDescent="0.25">
      <c r="A369" s="284" t="s">
        <v>565</v>
      </c>
      <c r="B369" s="1">
        <f t="shared" si="5"/>
        <v>13</v>
      </c>
      <c r="C369" s="284" t="s">
        <v>564</v>
      </c>
      <c r="D369" s="285">
        <v>0</v>
      </c>
      <c r="E369" s="285">
        <v>30776800</v>
      </c>
      <c r="F369" s="285">
        <v>30776800</v>
      </c>
      <c r="G369" s="285">
        <v>0</v>
      </c>
    </row>
    <row r="370" spans="1:7" x14ac:dyDescent="0.25">
      <c r="A370" s="284" t="s">
        <v>566</v>
      </c>
      <c r="B370" s="1">
        <f t="shared" si="5"/>
        <v>6</v>
      </c>
      <c r="C370" s="284" t="s">
        <v>567</v>
      </c>
      <c r="D370" s="285">
        <v>3304371.41</v>
      </c>
      <c r="E370" s="285">
        <v>35328129.869999997</v>
      </c>
      <c r="F370" s="285">
        <v>67531463.329999998</v>
      </c>
      <c r="G370" s="285">
        <v>35507704.869999997</v>
      </c>
    </row>
    <row r="371" spans="1:7" x14ac:dyDescent="0.25">
      <c r="A371" s="284" t="s">
        <v>568</v>
      </c>
      <c r="B371" s="1">
        <f t="shared" si="5"/>
        <v>9</v>
      </c>
      <c r="C371" s="284" t="s">
        <v>569</v>
      </c>
      <c r="D371" s="285">
        <v>3304371.41</v>
      </c>
      <c r="E371" s="285">
        <v>35328129.869999997</v>
      </c>
      <c r="F371" s="285">
        <v>67531463.329999998</v>
      </c>
      <c r="G371" s="285">
        <v>35507704.869999997</v>
      </c>
    </row>
    <row r="372" spans="1:7" x14ac:dyDescent="0.25">
      <c r="A372" s="284" t="s">
        <v>570</v>
      </c>
      <c r="B372" s="1">
        <f t="shared" si="5"/>
        <v>13</v>
      </c>
      <c r="C372" s="284" t="s">
        <v>569</v>
      </c>
      <c r="D372" s="285">
        <v>3304371.41</v>
      </c>
      <c r="E372" s="285">
        <v>35328129.869999997</v>
      </c>
      <c r="F372" s="285">
        <v>67531463.329999998</v>
      </c>
      <c r="G372" s="285">
        <v>35507704.869999997</v>
      </c>
    </row>
    <row r="373" spans="1:7" x14ac:dyDescent="0.25">
      <c r="A373" s="284" t="s">
        <v>571</v>
      </c>
      <c r="B373" s="1">
        <f t="shared" si="5"/>
        <v>9</v>
      </c>
      <c r="C373" s="284" t="s">
        <v>572</v>
      </c>
      <c r="D373" s="285">
        <v>0</v>
      </c>
      <c r="E373" s="285">
        <v>0</v>
      </c>
      <c r="F373" s="285">
        <v>0</v>
      </c>
      <c r="G373" s="285">
        <v>0</v>
      </c>
    </row>
    <row r="374" spans="1:7" x14ac:dyDescent="0.25">
      <c r="A374" s="284" t="s">
        <v>573</v>
      </c>
      <c r="B374" s="1">
        <f t="shared" si="5"/>
        <v>13</v>
      </c>
      <c r="C374" s="284" t="s">
        <v>572</v>
      </c>
      <c r="D374" s="285">
        <v>0</v>
      </c>
      <c r="E374" s="285">
        <v>0</v>
      </c>
      <c r="F374" s="285">
        <v>0</v>
      </c>
      <c r="G374" s="285">
        <v>0</v>
      </c>
    </row>
    <row r="375" spans="1:7" x14ac:dyDescent="0.25">
      <c r="A375" s="284" t="s">
        <v>574</v>
      </c>
      <c r="B375" s="1">
        <f t="shared" si="5"/>
        <v>6</v>
      </c>
      <c r="C375" s="284" t="s">
        <v>575</v>
      </c>
      <c r="D375" s="285">
        <v>250000</v>
      </c>
      <c r="E375" s="285">
        <v>0</v>
      </c>
      <c r="F375" s="285">
        <v>205858312.44999999</v>
      </c>
      <c r="G375" s="285">
        <v>206108312.44999999</v>
      </c>
    </row>
    <row r="376" spans="1:7" x14ac:dyDescent="0.25">
      <c r="A376" s="284" t="s">
        <v>576</v>
      </c>
      <c r="B376" s="1">
        <f t="shared" si="5"/>
        <v>9</v>
      </c>
      <c r="C376" s="284" t="s">
        <v>577</v>
      </c>
      <c r="D376" s="285">
        <v>250000</v>
      </c>
      <c r="E376" s="285">
        <v>0</v>
      </c>
      <c r="F376" s="285">
        <v>205858312.44999999</v>
      </c>
      <c r="G376" s="285">
        <v>206108312.44999999</v>
      </c>
    </row>
    <row r="377" spans="1:7" x14ac:dyDescent="0.25">
      <c r="A377" s="284" t="s">
        <v>578</v>
      </c>
      <c r="B377" s="1">
        <f t="shared" si="5"/>
        <v>13</v>
      </c>
      <c r="C377" s="284" t="s">
        <v>577</v>
      </c>
      <c r="D377" s="285">
        <v>250000</v>
      </c>
      <c r="E377" s="285">
        <v>0</v>
      </c>
      <c r="F377" s="285">
        <v>205858312.44999999</v>
      </c>
      <c r="G377" s="285">
        <v>206108312.44999999</v>
      </c>
    </row>
    <row r="378" spans="1:7" x14ac:dyDescent="0.25">
      <c r="A378" s="284" t="s">
        <v>579</v>
      </c>
      <c r="B378" s="1">
        <f t="shared" si="5"/>
        <v>9</v>
      </c>
      <c r="C378" s="284" t="s">
        <v>580</v>
      </c>
      <c r="D378" s="285">
        <v>0</v>
      </c>
      <c r="E378" s="285">
        <v>0</v>
      </c>
      <c r="F378" s="285">
        <v>0</v>
      </c>
      <c r="G378" s="285">
        <v>0</v>
      </c>
    </row>
    <row r="379" spans="1:7" x14ac:dyDescent="0.25">
      <c r="A379" s="284" t="s">
        <v>581</v>
      </c>
      <c r="B379" s="1">
        <f t="shared" si="5"/>
        <v>13</v>
      </c>
      <c r="C379" s="284" t="s">
        <v>580</v>
      </c>
      <c r="D379" s="285">
        <v>0</v>
      </c>
      <c r="E379" s="285">
        <v>0</v>
      </c>
      <c r="F379" s="285">
        <v>0</v>
      </c>
      <c r="G379" s="285">
        <v>0</v>
      </c>
    </row>
    <row r="380" spans="1:7" x14ac:dyDescent="0.25">
      <c r="A380" s="284" t="s">
        <v>582</v>
      </c>
      <c r="B380" s="1">
        <f t="shared" si="5"/>
        <v>6</v>
      </c>
      <c r="C380" s="284" t="s">
        <v>583</v>
      </c>
      <c r="D380" s="285">
        <v>2269892586</v>
      </c>
      <c r="E380" s="285">
        <v>27864328586.150002</v>
      </c>
      <c r="F380" s="285">
        <v>30221451993.580002</v>
      </c>
      <c r="G380" s="285">
        <v>4627015993.4300003</v>
      </c>
    </row>
    <row r="381" spans="1:7" x14ac:dyDescent="0.25">
      <c r="A381" s="284" t="s">
        <v>584</v>
      </c>
      <c r="B381" s="1">
        <f t="shared" si="5"/>
        <v>9</v>
      </c>
      <c r="C381" s="284" t="s">
        <v>585</v>
      </c>
      <c r="D381" s="285">
        <v>0</v>
      </c>
      <c r="E381" s="285">
        <v>0</v>
      </c>
      <c r="F381" s="285">
        <v>0</v>
      </c>
      <c r="G381" s="285">
        <v>0</v>
      </c>
    </row>
    <row r="382" spans="1:7" x14ac:dyDescent="0.25">
      <c r="A382" s="284" t="s">
        <v>586</v>
      </c>
      <c r="B382" s="1">
        <f t="shared" si="5"/>
        <v>13</v>
      </c>
      <c r="C382" s="284" t="s">
        <v>585</v>
      </c>
      <c r="D382" s="285">
        <v>0</v>
      </c>
      <c r="E382" s="285">
        <v>0</v>
      </c>
      <c r="F382" s="285">
        <v>0</v>
      </c>
      <c r="G382" s="285">
        <v>0</v>
      </c>
    </row>
    <row r="383" spans="1:7" x14ac:dyDescent="0.25">
      <c r="A383" s="284" t="s">
        <v>587</v>
      </c>
      <c r="B383" s="1">
        <f t="shared" si="5"/>
        <v>9</v>
      </c>
      <c r="C383" s="284" t="s">
        <v>588</v>
      </c>
      <c r="D383" s="285">
        <v>0</v>
      </c>
      <c r="E383" s="285">
        <v>1000000</v>
      </c>
      <c r="F383" s="285">
        <v>1000000</v>
      </c>
      <c r="G383" s="285">
        <v>0</v>
      </c>
    </row>
    <row r="384" spans="1:7" ht="30" x14ac:dyDescent="0.25">
      <c r="A384" s="284" t="s">
        <v>589</v>
      </c>
      <c r="B384" s="1">
        <f t="shared" si="5"/>
        <v>13</v>
      </c>
      <c r="C384" s="284" t="s">
        <v>590</v>
      </c>
      <c r="D384" s="285">
        <v>0</v>
      </c>
      <c r="E384" s="285">
        <v>1000000</v>
      </c>
      <c r="F384" s="285">
        <v>1000000</v>
      </c>
      <c r="G384" s="285">
        <v>0</v>
      </c>
    </row>
    <row r="385" spans="1:7" x14ac:dyDescent="0.25">
      <c r="A385" s="284" t="s">
        <v>591</v>
      </c>
      <c r="B385" s="1">
        <f t="shared" si="5"/>
        <v>9</v>
      </c>
      <c r="C385" s="284" t="s">
        <v>592</v>
      </c>
      <c r="D385" s="285">
        <v>0</v>
      </c>
      <c r="E385" s="285">
        <v>49041485</v>
      </c>
      <c r="F385" s="285">
        <v>65682067</v>
      </c>
      <c r="G385" s="285">
        <v>16640582</v>
      </c>
    </row>
    <row r="386" spans="1:7" x14ac:dyDescent="0.25">
      <c r="A386" s="284" t="s">
        <v>593</v>
      </c>
      <c r="B386" s="1">
        <f t="shared" si="5"/>
        <v>13</v>
      </c>
      <c r="C386" s="284" t="s">
        <v>592</v>
      </c>
      <c r="D386" s="285">
        <v>0</v>
      </c>
      <c r="E386" s="285">
        <v>49041485</v>
      </c>
      <c r="F386" s="285">
        <v>65682067</v>
      </c>
      <c r="G386" s="285">
        <v>16640582</v>
      </c>
    </row>
    <row r="387" spans="1:7" x14ac:dyDescent="0.25">
      <c r="A387" s="284" t="s">
        <v>594</v>
      </c>
      <c r="B387" s="1">
        <f t="shared" si="5"/>
        <v>9</v>
      </c>
      <c r="C387" s="284" t="s">
        <v>595</v>
      </c>
      <c r="D387" s="285">
        <v>0</v>
      </c>
      <c r="E387" s="285">
        <v>0</v>
      </c>
      <c r="F387" s="285">
        <v>0</v>
      </c>
      <c r="G387" s="285">
        <v>0</v>
      </c>
    </row>
    <row r="388" spans="1:7" x14ac:dyDescent="0.25">
      <c r="A388" s="284" t="s">
        <v>596</v>
      </c>
      <c r="B388" s="1">
        <f t="shared" si="5"/>
        <v>13</v>
      </c>
      <c r="C388" s="284" t="s">
        <v>595</v>
      </c>
      <c r="D388" s="285">
        <v>0</v>
      </c>
      <c r="E388" s="285">
        <v>0</v>
      </c>
      <c r="F388" s="285">
        <v>0</v>
      </c>
      <c r="G388" s="285">
        <v>0</v>
      </c>
    </row>
    <row r="389" spans="1:7" x14ac:dyDescent="0.25">
      <c r="A389" s="284" t="s">
        <v>597</v>
      </c>
      <c r="B389" s="1">
        <f t="shared" si="5"/>
        <v>9</v>
      </c>
      <c r="C389" s="284" t="s">
        <v>598</v>
      </c>
      <c r="D389" s="285">
        <v>56238856</v>
      </c>
      <c r="E389" s="285">
        <v>25847424</v>
      </c>
      <c r="F389" s="285">
        <v>2464976</v>
      </c>
      <c r="G389" s="285">
        <v>32856408</v>
      </c>
    </row>
    <row r="390" spans="1:7" x14ac:dyDescent="0.25">
      <c r="A390" s="284" t="s">
        <v>599</v>
      </c>
      <c r="B390" s="1">
        <f t="shared" si="5"/>
        <v>13</v>
      </c>
      <c r="C390" s="284" t="s">
        <v>598</v>
      </c>
      <c r="D390" s="285">
        <v>56238856</v>
      </c>
      <c r="E390" s="285">
        <v>25847424</v>
      </c>
      <c r="F390" s="285">
        <v>2464976</v>
      </c>
      <c r="G390" s="285">
        <v>32856408</v>
      </c>
    </row>
    <row r="391" spans="1:7" ht="30" x14ac:dyDescent="0.25">
      <c r="A391" s="284" t="s">
        <v>600</v>
      </c>
      <c r="B391" s="1">
        <f t="shared" si="5"/>
        <v>9</v>
      </c>
      <c r="C391" s="284" t="s">
        <v>601</v>
      </c>
      <c r="D391" s="285">
        <v>210933300</v>
      </c>
      <c r="E391" s="285">
        <v>897497600</v>
      </c>
      <c r="F391" s="285">
        <v>686564300</v>
      </c>
      <c r="G391" s="285">
        <v>0</v>
      </c>
    </row>
    <row r="392" spans="1:7" ht="30" x14ac:dyDescent="0.25">
      <c r="A392" s="284" t="s">
        <v>602</v>
      </c>
      <c r="B392" s="1">
        <f t="shared" si="5"/>
        <v>13</v>
      </c>
      <c r="C392" s="284" t="s">
        <v>603</v>
      </c>
      <c r="D392" s="285">
        <v>140613100</v>
      </c>
      <c r="E392" s="285">
        <v>598272600</v>
      </c>
      <c r="F392" s="285">
        <v>457659500</v>
      </c>
      <c r="G392" s="285">
        <v>0</v>
      </c>
    </row>
    <row r="393" spans="1:7" x14ac:dyDescent="0.25">
      <c r="A393" s="284" t="s">
        <v>604</v>
      </c>
      <c r="B393" s="1">
        <f t="shared" si="5"/>
        <v>13</v>
      </c>
      <c r="C393" s="284" t="s">
        <v>605</v>
      </c>
      <c r="D393" s="285">
        <v>70320200</v>
      </c>
      <c r="E393" s="285">
        <v>299225000</v>
      </c>
      <c r="F393" s="285">
        <v>228904800</v>
      </c>
      <c r="G393" s="285">
        <v>0</v>
      </c>
    </row>
    <row r="394" spans="1:7" x14ac:dyDescent="0.25">
      <c r="A394" s="284" t="s">
        <v>606</v>
      </c>
      <c r="B394" s="1">
        <f t="shared" ref="B394:B457" si="6">LEN(A394)</f>
        <v>9</v>
      </c>
      <c r="C394" s="284" t="s">
        <v>607</v>
      </c>
      <c r="D394" s="285">
        <v>0</v>
      </c>
      <c r="E394" s="285">
        <v>89000</v>
      </c>
      <c r="F394" s="285">
        <v>89000</v>
      </c>
      <c r="G394" s="285">
        <v>0</v>
      </c>
    </row>
    <row r="395" spans="1:7" x14ac:dyDescent="0.25">
      <c r="A395" s="284" t="s">
        <v>608</v>
      </c>
      <c r="B395" s="1">
        <f t="shared" si="6"/>
        <v>13</v>
      </c>
      <c r="C395" s="284" t="s">
        <v>607</v>
      </c>
      <c r="D395" s="285">
        <v>0</v>
      </c>
      <c r="E395" s="285">
        <v>89000</v>
      </c>
      <c r="F395" s="285">
        <v>89000</v>
      </c>
      <c r="G395" s="285">
        <v>0</v>
      </c>
    </row>
    <row r="396" spans="1:7" x14ac:dyDescent="0.25">
      <c r="A396" s="284" t="s">
        <v>609</v>
      </c>
      <c r="B396" s="1">
        <f t="shared" si="6"/>
        <v>9</v>
      </c>
      <c r="C396" s="284" t="s">
        <v>610</v>
      </c>
      <c r="D396" s="285">
        <v>492116300</v>
      </c>
      <c r="E396" s="285">
        <v>2093750500</v>
      </c>
      <c r="F396" s="285">
        <v>1601634200</v>
      </c>
      <c r="G396" s="285">
        <v>0</v>
      </c>
    </row>
    <row r="397" spans="1:7" x14ac:dyDescent="0.25">
      <c r="A397" s="284" t="s">
        <v>611</v>
      </c>
      <c r="B397" s="1">
        <f t="shared" si="6"/>
        <v>13</v>
      </c>
      <c r="C397" s="284" t="s">
        <v>612</v>
      </c>
      <c r="D397" s="285">
        <v>421796100</v>
      </c>
      <c r="E397" s="285">
        <v>1794525500</v>
      </c>
      <c r="F397" s="285">
        <v>1372729400</v>
      </c>
      <c r="G397" s="285">
        <v>0</v>
      </c>
    </row>
    <row r="398" spans="1:7" x14ac:dyDescent="0.25">
      <c r="A398" s="284" t="s">
        <v>613</v>
      </c>
      <c r="B398" s="1">
        <f t="shared" si="6"/>
        <v>13</v>
      </c>
      <c r="C398" s="284" t="s">
        <v>614</v>
      </c>
      <c r="D398" s="285">
        <v>70320200</v>
      </c>
      <c r="E398" s="285">
        <v>299225000</v>
      </c>
      <c r="F398" s="285">
        <v>228904800</v>
      </c>
      <c r="G398" s="285">
        <v>0</v>
      </c>
    </row>
    <row r="399" spans="1:7" x14ac:dyDescent="0.25">
      <c r="A399" s="284" t="s">
        <v>615</v>
      </c>
      <c r="B399" s="1">
        <f t="shared" si="6"/>
        <v>9</v>
      </c>
      <c r="C399" s="284" t="s">
        <v>616</v>
      </c>
      <c r="D399" s="285">
        <v>0</v>
      </c>
      <c r="E399" s="285">
        <v>538802256</v>
      </c>
      <c r="F399" s="285">
        <v>540143866</v>
      </c>
      <c r="G399" s="285">
        <v>1341610</v>
      </c>
    </row>
    <row r="400" spans="1:7" x14ac:dyDescent="0.25">
      <c r="A400" s="284" t="s">
        <v>617</v>
      </c>
      <c r="B400" s="1">
        <f t="shared" si="6"/>
        <v>13</v>
      </c>
      <c r="C400" s="284" t="s">
        <v>616</v>
      </c>
      <c r="D400" s="285">
        <v>0</v>
      </c>
      <c r="E400" s="285">
        <v>538802256</v>
      </c>
      <c r="F400" s="285">
        <v>540143866</v>
      </c>
      <c r="G400" s="285">
        <v>1341610</v>
      </c>
    </row>
    <row r="401" spans="1:7" x14ac:dyDescent="0.25">
      <c r="A401" s="284" t="s">
        <v>618</v>
      </c>
      <c r="B401" s="1">
        <f t="shared" si="6"/>
        <v>9</v>
      </c>
      <c r="C401" s="284" t="s">
        <v>497</v>
      </c>
      <c r="D401" s="285">
        <v>1507687892</v>
      </c>
      <c r="E401" s="285">
        <v>23623480428.43</v>
      </c>
      <c r="F401" s="285">
        <v>26677654716.759998</v>
      </c>
      <c r="G401" s="285">
        <v>4561862180.3299999</v>
      </c>
    </row>
    <row r="402" spans="1:7" x14ac:dyDescent="0.25">
      <c r="A402" s="284" t="s">
        <v>619</v>
      </c>
      <c r="B402" s="1">
        <f t="shared" si="6"/>
        <v>13</v>
      </c>
      <c r="C402" s="284" t="s">
        <v>497</v>
      </c>
      <c r="D402" s="285">
        <v>1507687892</v>
      </c>
      <c r="E402" s="285">
        <v>23623480428.43</v>
      </c>
      <c r="F402" s="285">
        <v>26677654716.759998</v>
      </c>
      <c r="G402" s="285">
        <v>4561862180.3299999</v>
      </c>
    </row>
    <row r="403" spans="1:7" x14ac:dyDescent="0.25">
      <c r="A403" s="284" t="s">
        <v>620</v>
      </c>
      <c r="B403" s="1">
        <f t="shared" si="6"/>
        <v>9</v>
      </c>
      <c r="C403" s="284" t="s">
        <v>77</v>
      </c>
      <c r="D403" s="285">
        <v>2916238</v>
      </c>
      <c r="E403" s="285">
        <v>634819892.72000003</v>
      </c>
      <c r="F403" s="285">
        <v>646218867.82000005</v>
      </c>
      <c r="G403" s="285">
        <v>14315213.1</v>
      </c>
    </row>
    <row r="404" spans="1:7" x14ac:dyDescent="0.25">
      <c r="A404" s="284" t="s">
        <v>621</v>
      </c>
      <c r="B404" s="1">
        <f t="shared" si="6"/>
        <v>13</v>
      </c>
      <c r="C404" s="284" t="s">
        <v>77</v>
      </c>
      <c r="D404" s="285">
        <v>2916238</v>
      </c>
      <c r="E404" s="285">
        <v>634819892.72000003</v>
      </c>
      <c r="F404" s="285">
        <v>646218867.82000005</v>
      </c>
      <c r="G404" s="285">
        <v>14315213.1</v>
      </c>
    </row>
    <row r="405" spans="1:7" x14ac:dyDescent="0.25">
      <c r="A405" s="284" t="s">
        <v>622</v>
      </c>
      <c r="B405" s="1">
        <f t="shared" si="6"/>
        <v>9</v>
      </c>
      <c r="C405" s="284" t="s">
        <v>623</v>
      </c>
      <c r="D405" s="285">
        <v>0</v>
      </c>
      <c r="E405" s="285">
        <v>0</v>
      </c>
      <c r="F405" s="285">
        <v>0</v>
      </c>
      <c r="G405" s="285">
        <v>0</v>
      </c>
    </row>
    <row r="406" spans="1:7" x14ac:dyDescent="0.25">
      <c r="A406" s="284" t="s">
        <v>624</v>
      </c>
      <c r="B406" s="1">
        <f t="shared" si="6"/>
        <v>13</v>
      </c>
      <c r="C406" s="284" t="s">
        <v>623</v>
      </c>
      <c r="D406" s="285">
        <v>0</v>
      </c>
      <c r="E406" s="285">
        <v>0</v>
      </c>
      <c r="F406" s="285">
        <v>0</v>
      </c>
      <c r="G406" s="285">
        <v>0</v>
      </c>
    </row>
    <row r="407" spans="1:7" x14ac:dyDescent="0.25">
      <c r="A407" s="284" t="s">
        <v>625</v>
      </c>
      <c r="B407" s="1">
        <f t="shared" si="6"/>
        <v>3</v>
      </c>
      <c r="C407" s="284" t="s">
        <v>626</v>
      </c>
      <c r="D407" s="285">
        <v>29379278924.049999</v>
      </c>
      <c r="E407" s="285">
        <v>56927345846</v>
      </c>
      <c r="F407" s="285">
        <v>59279956667</v>
      </c>
      <c r="G407" s="285">
        <v>31731889745.049999</v>
      </c>
    </row>
    <row r="408" spans="1:7" ht="30" x14ac:dyDescent="0.25">
      <c r="A408" s="284" t="s">
        <v>627</v>
      </c>
      <c r="B408" s="1">
        <f t="shared" si="6"/>
        <v>6</v>
      </c>
      <c r="C408" s="284" t="s">
        <v>628</v>
      </c>
      <c r="D408" s="285">
        <v>26228488511.919998</v>
      </c>
      <c r="E408" s="285">
        <v>56417958635</v>
      </c>
      <c r="F408" s="285">
        <v>58920719456</v>
      </c>
      <c r="G408" s="285">
        <v>28731249332.919998</v>
      </c>
    </row>
    <row r="409" spans="1:7" x14ac:dyDescent="0.25">
      <c r="A409" s="284" t="s">
        <v>629</v>
      </c>
      <c r="B409" s="1">
        <f t="shared" si="6"/>
        <v>9</v>
      </c>
      <c r="C409" s="284" t="s">
        <v>630</v>
      </c>
      <c r="D409" s="285">
        <v>0</v>
      </c>
      <c r="E409" s="285">
        <v>27037362863.169998</v>
      </c>
      <c r="F409" s="285">
        <v>27037362863.169998</v>
      </c>
      <c r="G409" s="285">
        <v>0</v>
      </c>
    </row>
    <row r="410" spans="1:7" x14ac:dyDescent="0.25">
      <c r="A410" s="284" t="s">
        <v>631</v>
      </c>
      <c r="B410" s="1">
        <f t="shared" si="6"/>
        <v>13</v>
      </c>
      <c r="C410" s="284" t="s">
        <v>630</v>
      </c>
      <c r="D410" s="285">
        <v>0</v>
      </c>
      <c r="E410" s="285">
        <v>27037362863.169998</v>
      </c>
      <c r="F410" s="285">
        <v>27037362863.169998</v>
      </c>
      <c r="G410" s="285">
        <v>0</v>
      </c>
    </row>
    <row r="411" spans="1:7" x14ac:dyDescent="0.25">
      <c r="A411" s="284" t="s">
        <v>632</v>
      </c>
      <c r="B411" s="1">
        <f t="shared" si="6"/>
        <v>9</v>
      </c>
      <c r="C411" s="284" t="s">
        <v>633</v>
      </c>
      <c r="D411" s="285">
        <v>0</v>
      </c>
      <c r="E411" s="285">
        <v>3615703557</v>
      </c>
      <c r="F411" s="285">
        <v>3615703557</v>
      </c>
      <c r="G411" s="285">
        <v>0</v>
      </c>
    </row>
    <row r="412" spans="1:7" x14ac:dyDescent="0.25">
      <c r="A412" s="284" t="s">
        <v>634</v>
      </c>
      <c r="B412" s="1">
        <f t="shared" si="6"/>
        <v>13</v>
      </c>
      <c r="C412" s="284" t="s">
        <v>633</v>
      </c>
      <c r="D412" s="285">
        <v>0</v>
      </c>
      <c r="E412" s="285">
        <v>3615703557</v>
      </c>
      <c r="F412" s="285">
        <v>3615703557</v>
      </c>
      <c r="G412" s="285">
        <v>0</v>
      </c>
    </row>
    <row r="413" spans="1:7" x14ac:dyDescent="0.25">
      <c r="A413" s="284" t="s">
        <v>635</v>
      </c>
      <c r="B413" s="1">
        <f t="shared" si="6"/>
        <v>9</v>
      </c>
      <c r="C413" s="284" t="s">
        <v>636</v>
      </c>
      <c r="D413" s="285">
        <v>7048761344.9399996</v>
      </c>
      <c r="E413" s="285">
        <v>644796336</v>
      </c>
      <c r="F413" s="285">
        <v>1823301677</v>
      </c>
      <c r="G413" s="285">
        <v>8227266685.9399996</v>
      </c>
    </row>
    <row r="414" spans="1:7" x14ac:dyDescent="0.25">
      <c r="A414" s="284" t="s">
        <v>637</v>
      </c>
      <c r="B414" s="1">
        <f t="shared" si="6"/>
        <v>13</v>
      </c>
      <c r="C414" s="284" t="s">
        <v>636</v>
      </c>
      <c r="D414" s="285">
        <v>7048761344.9399996</v>
      </c>
      <c r="E414" s="285">
        <v>644796336</v>
      </c>
      <c r="F414" s="285">
        <v>1823301677</v>
      </c>
      <c r="G414" s="285">
        <v>8227266685.9399996</v>
      </c>
    </row>
    <row r="415" spans="1:7" x14ac:dyDescent="0.25">
      <c r="A415" s="284" t="s">
        <v>638</v>
      </c>
      <c r="B415" s="1">
        <f t="shared" si="6"/>
        <v>9</v>
      </c>
      <c r="C415" s="284" t="s">
        <v>639</v>
      </c>
      <c r="D415" s="285">
        <v>4049008504.2800002</v>
      </c>
      <c r="E415" s="285">
        <v>346346911</v>
      </c>
      <c r="F415" s="285">
        <v>1217021075</v>
      </c>
      <c r="G415" s="285">
        <v>4919682668.2799997</v>
      </c>
    </row>
    <row r="416" spans="1:7" x14ac:dyDescent="0.25">
      <c r="A416" s="284" t="s">
        <v>640</v>
      </c>
      <c r="B416" s="1">
        <f t="shared" si="6"/>
        <v>13</v>
      </c>
      <c r="C416" s="284" t="s">
        <v>639</v>
      </c>
      <c r="D416" s="285">
        <v>4049008504.2800002</v>
      </c>
      <c r="E416" s="285">
        <v>346346911</v>
      </c>
      <c r="F416" s="285">
        <v>1217021075</v>
      </c>
      <c r="G416" s="285">
        <v>4919682668.2799997</v>
      </c>
    </row>
    <row r="417" spans="1:7" x14ac:dyDescent="0.25">
      <c r="A417" s="284" t="s">
        <v>641</v>
      </c>
      <c r="B417" s="1">
        <f t="shared" si="6"/>
        <v>9</v>
      </c>
      <c r="C417" s="284" t="s">
        <v>642</v>
      </c>
      <c r="D417" s="285">
        <v>2610775087.7600002</v>
      </c>
      <c r="E417" s="285">
        <v>173379074</v>
      </c>
      <c r="F417" s="285">
        <v>1119391458</v>
      </c>
      <c r="G417" s="285">
        <v>3556787471.7600002</v>
      </c>
    </row>
    <row r="418" spans="1:7" x14ac:dyDescent="0.25">
      <c r="A418" s="284" t="s">
        <v>643</v>
      </c>
      <c r="B418" s="1">
        <f t="shared" si="6"/>
        <v>13</v>
      </c>
      <c r="C418" s="284" t="s">
        <v>642</v>
      </c>
      <c r="D418" s="285">
        <v>2610775087.7600002</v>
      </c>
      <c r="E418" s="285">
        <v>173379074</v>
      </c>
      <c r="F418" s="285">
        <v>1119391458</v>
      </c>
      <c r="G418" s="285">
        <v>3556787471.7600002</v>
      </c>
    </row>
    <row r="419" spans="1:7" x14ac:dyDescent="0.25">
      <c r="A419" s="284" t="s">
        <v>644</v>
      </c>
      <c r="B419" s="1">
        <f t="shared" si="6"/>
        <v>9</v>
      </c>
      <c r="C419" s="284" t="s">
        <v>645</v>
      </c>
      <c r="D419" s="285">
        <v>3222704640</v>
      </c>
      <c r="E419" s="285">
        <v>169487980</v>
      </c>
      <c r="F419" s="285">
        <v>3853178668</v>
      </c>
      <c r="G419" s="285">
        <v>6906395328</v>
      </c>
    </row>
    <row r="420" spans="1:7" x14ac:dyDescent="0.25">
      <c r="A420" s="284" t="s">
        <v>646</v>
      </c>
      <c r="B420" s="1">
        <f t="shared" si="6"/>
        <v>13</v>
      </c>
      <c r="C420" s="284" t="s">
        <v>645</v>
      </c>
      <c r="D420" s="285">
        <v>3222704640</v>
      </c>
      <c r="E420" s="285">
        <v>169487980</v>
      </c>
      <c r="F420" s="285">
        <v>3853178668</v>
      </c>
      <c r="G420" s="285">
        <v>6906395328</v>
      </c>
    </row>
    <row r="421" spans="1:7" x14ac:dyDescent="0.25">
      <c r="A421" s="284" t="s">
        <v>647</v>
      </c>
      <c r="B421" s="1">
        <f t="shared" si="6"/>
        <v>9</v>
      </c>
      <c r="C421" s="284" t="s">
        <v>391</v>
      </c>
      <c r="D421" s="285">
        <v>0</v>
      </c>
      <c r="E421" s="285">
        <v>9490990.2699999996</v>
      </c>
      <c r="F421" s="285">
        <v>9490990.2699999996</v>
      </c>
      <c r="G421" s="285">
        <v>0</v>
      </c>
    </row>
    <row r="422" spans="1:7" x14ac:dyDescent="0.25">
      <c r="A422" s="284" t="s">
        <v>648</v>
      </c>
      <c r="B422" s="1">
        <f t="shared" si="6"/>
        <v>13</v>
      </c>
      <c r="C422" s="284" t="s">
        <v>391</v>
      </c>
      <c r="D422" s="285">
        <v>0</v>
      </c>
      <c r="E422" s="285">
        <v>9490990.2699999996</v>
      </c>
      <c r="F422" s="285">
        <v>9490990.2699999996</v>
      </c>
      <c r="G422" s="285">
        <v>0</v>
      </c>
    </row>
    <row r="423" spans="1:7" x14ac:dyDescent="0.25">
      <c r="A423" s="284" t="s">
        <v>649</v>
      </c>
      <c r="B423" s="1">
        <f t="shared" si="6"/>
        <v>9</v>
      </c>
      <c r="C423" s="284" t="s">
        <v>650</v>
      </c>
      <c r="D423" s="285">
        <v>5202823369.9399996</v>
      </c>
      <c r="E423" s="285">
        <v>1622433632</v>
      </c>
      <c r="F423" s="285">
        <v>1540727441</v>
      </c>
      <c r="G423" s="285">
        <v>5121117178.9399996</v>
      </c>
    </row>
    <row r="424" spans="1:7" x14ac:dyDescent="0.25">
      <c r="A424" s="284" t="s">
        <v>651</v>
      </c>
      <c r="B424" s="1">
        <f t="shared" si="6"/>
        <v>13</v>
      </c>
      <c r="C424" s="284" t="s">
        <v>650</v>
      </c>
      <c r="D424" s="285">
        <v>4617098580.4300003</v>
      </c>
      <c r="E424" s="285">
        <v>1583267535</v>
      </c>
      <c r="F424" s="285">
        <v>1388027135</v>
      </c>
      <c r="G424" s="285">
        <v>4421858180.4300003</v>
      </c>
    </row>
    <row r="425" spans="1:7" x14ac:dyDescent="0.25">
      <c r="A425" s="284" t="s">
        <v>652</v>
      </c>
      <c r="B425" s="1">
        <f t="shared" si="6"/>
        <v>13</v>
      </c>
      <c r="C425" s="284" t="s">
        <v>653</v>
      </c>
      <c r="D425" s="285">
        <v>585724789.50999999</v>
      </c>
      <c r="E425" s="285">
        <v>39166097</v>
      </c>
      <c r="F425" s="285">
        <v>152700306</v>
      </c>
      <c r="G425" s="285">
        <v>699258998.50999999</v>
      </c>
    </row>
    <row r="426" spans="1:7" x14ac:dyDescent="0.25">
      <c r="A426" s="284" t="s">
        <v>654</v>
      </c>
      <c r="B426" s="1">
        <f t="shared" si="6"/>
        <v>9</v>
      </c>
      <c r="C426" s="284" t="s">
        <v>655</v>
      </c>
      <c r="D426" s="285">
        <v>85338158</v>
      </c>
      <c r="E426" s="285">
        <v>5335170769.6300001</v>
      </c>
      <c r="F426" s="285">
        <v>5249832611.6300001</v>
      </c>
      <c r="G426" s="285">
        <v>0</v>
      </c>
    </row>
    <row r="427" spans="1:7" x14ac:dyDescent="0.25">
      <c r="A427" s="284" t="s">
        <v>656</v>
      </c>
      <c r="B427" s="1">
        <f t="shared" si="6"/>
        <v>13</v>
      </c>
      <c r="C427" s="284" t="s">
        <v>655</v>
      </c>
      <c r="D427" s="285">
        <v>85338158</v>
      </c>
      <c r="E427" s="285">
        <v>5335170769.6300001</v>
      </c>
      <c r="F427" s="285">
        <v>5249832611.6300001</v>
      </c>
      <c r="G427" s="285">
        <v>0</v>
      </c>
    </row>
    <row r="428" spans="1:7" x14ac:dyDescent="0.25">
      <c r="A428" s="284" t="s">
        <v>657</v>
      </c>
      <c r="B428" s="1">
        <f t="shared" si="6"/>
        <v>9</v>
      </c>
      <c r="C428" s="284" t="s">
        <v>658</v>
      </c>
      <c r="D428" s="285">
        <v>364956900</v>
      </c>
      <c r="E428" s="285">
        <v>1676776900</v>
      </c>
      <c r="F428" s="285">
        <v>1311820000</v>
      </c>
      <c r="G428" s="285">
        <v>0</v>
      </c>
    </row>
    <row r="429" spans="1:7" x14ac:dyDescent="0.25">
      <c r="A429" s="284" t="s">
        <v>659</v>
      </c>
      <c r="B429" s="1">
        <f t="shared" si="6"/>
        <v>13</v>
      </c>
      <c r="C429" s="284" t="s">
        <v>658</v>
      </c>
      <c r="D429" s="285">
        <v>364956900</v>
      </c>
      <c r="E429" s="285">
        <v>1676776900</v>
      </c>
      <c r="F429" s="285">
        <v>1311820000</v>
      </c>
      <c r="G429" s="285">
        <v>0</v>
      </c>
    </row>
    <row r="430" spans="1:7" x14ac:dyDescent="0.25">
      <c r="A430" s="284" t="s">
        <v>660</v>
      </c>
      <c r="B430" s="1">
        <f t="shared" si="6"/>
        <v>9</v>
      </c>
      <c r="C430" s="284" t="s">
        <v>661</v>
      </c>
      <c r="D430" s="285">
        <v>0</v>
      </c>
      <c r="E430" s="285">
        <v>0</v>
      </c>
      <c r="F430" s="285">
        <v>0</v>
      </c>
      <c r="G430" s="285">
        <v>0</v>
      </c>
    </row>
    <row r="431" spans="1:7" x14ac:dyDescent="0.25">
      <c r="A431" s="284" t="s">
        <v>662</v>
      </c>
      <c r="B431" s="1">
        <f t="shared" si="6"/>
        <v>13</v>
      </c>
      <c r="C431" s="284" t="s">
        <v>661</v>
      </c>
      <c r="D431" s="285">
        <v>0</v>
      </c>
      <c r="E431" s="285">
        <v>0</v>
      </c>
      <c r="F431" s="285">
        <v>0</v>
      </c>
      <c r="G431" s="285">
        <v>0</v>
      </c>
    </row>
    <row r="432" spans="1:7" x14ac:dyDescent="0.25">
      <c r="A432" s="284" t="s">
        <v>663</v>
      </c>
      <c r="B432" s="1">
        <f t="shared" si="6"/>
        <v>9</v>
      </c>
      <c r="C432" s="284" t="s">
        <v>664</v>
      </c>
      <c r="D432" s="285">
        <v>0</v>
      </c>
      <c r="E432" s="285">
        <v>0</v>
      </c>
      <c r="F432" s="285">
        <v>0</v>
      </c>
      <c r="G432" s="285">
        <v>0</v>
      </c>
    </row>
    <row r="433" spans="1:7" x14ac:dyDescent="0.25">
      <c r="A433" s="284" t="s">
        <v>665</v>
      </c>
      <c r="B433" s="1">
        <f t="shared" si="6"/>
        <v>13</v>
      </c>
      <c r="C433" s="284" t="s">
        <v>664</v>
      </c>
      <c r="D433" s="285">
        <v>0</v>
      </c>
      <c r="E433" s="285">
        <v>0</v>
      </c>
      <c r="F433" s="285">
        <v>0</v>
      </c>
      <c r="G433" s="285">
        <v>0</v>
      </c>
    </row>
    <row r="434" spans="1:7" x14ac:dyDescent="0.25">
      <c r="A434" s="284" t="s">
        <v>666</v>
      </c>
      <c r="B434" s="1">
        <f t="shared" si="6"/>
        <v>9</v>
      </c>
      <c r="C434" s="284" t="s">
        <v>667</v>
      </c>
      <c r="D434" s="285">
        <v>1920774362</v>
      </c>
      <c r="E434" s="285">
        <v>8323008001</v>
      </c>
      <c r="F434" s="285">
        <v>6402233639</v>
      </c>
      <c r="G434" s="285">
        <v>0</v>
      </c>
    </row>
    <row r="435" spans="1:7" x14ac:dyDescent="0.25">
      <c r="A435" s="284" t="s">
        <v>668</v>
      </c>
      <c r="B435" s="1">
        <f t="shared" si="6"/>
        <v>13</v>
      </c>
      <c r="C435" s="284" t="s">
        <v>667</v>
      </c>
      <c r="D435" s="285">
        <v>1920774362</v>
      </c>
      <c r="E435" s="285">
        <v>8323008001</v>
      </c>
      <c r="F435" s="285">
        <v>6402233639</v>
      </c>
      <c r="G435" s="285">
        <v>0</v>
      </c>
    </row>
    <row r="436" spans="1:7" ht="30" x14ac:dyDescent="0.25">
      <c r="A436" s="284" t="s">
        <v>669</v>
      </c>
      <c r="B436" s="1">
        <f t="shared" si="6"/>
        <v>9</v>
      </c>
      <c r="C436" s="284" t="s">
        <v>670</v>
      </c>
      <c r="D436" s="285">
        <v>1160961345</v>
      </c>
      <c r="E436" s="285">
        <v>4993565270</v>
      </c>
      <c r="F436" s="285">
        <v>3832603925</v>
      </c>
      <c r="G436" s="285">
        <v>0</v>
      </c>
    </row>
    <row r="437" spans="1:7" ht="30" x14ac:dyDescent="0.25">
      <c r="A437" s="284" t="s">
        <v>671</v>
      </c>
      <c r="B437" s="1">
        <f t="shared" si="6"/>
        <v>13</v>
      </c>
      <c r="C437" s="284" t="s">
        <v>670</v>
      </c>
      <c r="D437" s="285">
        <v>1160961345</v>
      </c>
      <c r="E437" s="285">
        <v>4993565270</v>
      </c>
      <c r="F437" s="285">
        <v>3832603925</v>
      </c>
      <c r="G437" s="285">
        <v>0</v>
      </c>
    </row>
    <row r="438" spans="1:7" x14ac:dyDescent="0.25">
      <c r="A438" s="284" t="s">
        <v>672</v>
      </c>
      <c r="B438" s="1">
        <f t="shared" si="6"/>
        <v>9</v>
      </c>
      <c r="C438" s="284" t="s">
        <v>673</v>
      </c>
      <c r="D438" s="285">
        <v>562384800</v>
      </c>
      <c r="E438" s="285">
        <v>2392639700</v>
      </c>
      <c r="F438" s="285">
        <v>1830254900</v>
      </c>
      <c r="G438" s="285">
        <v>0</v>
      </c>
    </row>
    <row r="439" spans="1:7" x14ac:dyDescent="0.25">
      <c r="A439" s="284" t="s">
        <v>674</v>
      </c>
      <c r="B439" s="1">
        <f t="shared" si="6"/>
        <v>13</v>
      </c>
      <c r="C439" s="284" t="s">
        <v>673</v>
      </c>
      <c r="D439" s="285">
        <v>562384800</v>
      </c>
      <c r="E439" s="285">
        <v>2392639700</v>
      </c>
      <c r="F439" s="285">
        <v>1830254900</v>
      </c>
      <c r="G439" s="285">
        <v>0</v>
      </c>
    </row>
    <row r="440" spans="1:7" x14ac:dyDescent="0.25">
      <c r="A440" s="284" t="s">
        <v>675</v>
      </c>
      <c r="B440" s="1">
        <f t="shared" si="6"/>
        <v>9</v>
      </c>
      <c r="C440" s="284" t="s">
        <v>676</v>
      </c>
      <c r="D440" s="285">
        <v>0</v>
      </c>
      <c r="E440" s="285">
        <v>77796650.930000007</v>
      </c>
      <c r="F440" s="285">
        <v>77796650.930000007</v>
      </c>
      <c r="G440" s="285">
        <v>0</v>
      </c>
    </row>
    <row r="441" spans="1:7" x14ac:dyDescent="0.25">
      <c r="A441" s="284" t="s">
        <v>677</v>
      </c>
      <c r="B441" s="1">
        <f t="shared" si="6"/>
        <v>13</v>
      </c>
      <c r="C441" s="284" t="s">
        <v>676</v>
      </c>
      <c r="D441" s="285">
        <v>0</v>
      </c>
      <c r="E441" s="285">
        <v>77796650.930000007</v>
      </c>
      <c r="F441" s="285">
        <v>77796650.930000007</v>
      </c>
      <c r="G441" s="285">
        <v>0</v>
      </c>
    </row>
    <row r="442" spans="1:7" ht="30" x14ac:dyDescent="0.25">
      <c r="A442" s="284" t="s">
        <v>678</v>
      </c>
      <c r="B442" s="1">
        <f t="shared" si="6"/>
        <v>6</v>
      </c>
      <c r="C442" s="284" t="s">
        <v>679</v>
      </c>
      <c r="D442" s="285">
        <v>3150790412.1300001</v>
      </c>
      <c r="E442" s="285">
        <v>509387211</v>
      </c>
      <c r="F442" s="285">
        <v>359237211</v>
      </c>
      <c r="G442" s="285">
        <v>3000640412.1300001</v>
      </c>
    </row>
    <row r="443" spans="1:7" x14ac:dyDescent="0.25">
      <c r="A443" s="284" t="s">
        <v>680</v>
      </c>
      <c r="B443" s="1">
        <f t="shared" si="6"/>
        <v>9</v>
      </c>
      <c r="C443" s="284" t="s">
        <v>650</v>
      </c>
      <c r="D443" s="285">
        <v>3150790412.1300001</v>
      </c>
      <c r="E443" s="285">
        <v>300300000</v>
      </c>
      <c r="F443" s="285">
        <v>150150000</v>
      </c>
      <c r="G443" s="285">
        <v>3000640412.1300001</v>
      </c>
    </row>
    <row r="444" spans="1:7" x14ac:dyDescent="0.25">
      <c r="A444" s="284" t="s">
        <v>681</v>
      </c>
      <c r="B444" s="1">
        <f t="shared" si="6"/>
        <v>13</v>
      </c>
      <c r="C444" s="284" t="s">
        <v>650</v>
      </c>
      <c r="D444" s="285">
        <v>3150790412.1300001</v>
      </c>
      <c r="E444" s="285">
        <v>300300000</v>
      </c>
      <c r="F444" s="285">
        <v>150150000</v>
      </c>
      <c r="G444" s="285">
        <v>3000640412.1300001</v>
      </c>
    </row>
    <row r="445" spans="1:7" x14ac:dyDescent="0.25">
      <c r="A445" s="284" t="s">
        <v>682</v>
      </c>
      <c r="B445" s="1">
        <f t="shared" si="6"/>
        <v>9</v>
      </c>
      <c r="C445" s="284" t="s">
        <v>683</v>
      </c>
      <c r="D445" s="285">
        <v>0</v>
      </c>
      <c r="E445" s="285">
        <v>209087211</v>
      </c>
      <c r="F445" s="285">
        <v>209087211</v>
      </c>
      <c r="G445" s="285">
        <v>0</v>
      </c>
    </row>
    <row r="446" spans="1:7" x14ac:dyDescent="0.25">
      <c r="A446" s="284" t="s">
        <v>684</v>
      </c>
      <c r="B446" s="1">
        <f t="shared" si="6"/>
        <v>13</v>
      </c>
      <c r="C446" s="284" t="s">
        <v>683</v>
      </c>
      <c r="D446" s="285">
        <v>0</v>
      </c>
      <c r="E446" s="285">
        <v>209087211</v>
      </c>
      <c r="F446" s="285">
        <v>209087211</v>
      </c>
      <c r="G446" s="285">
        <v>0</v>
      </c>
    </row>
    <row r="447" spans="1:7" ht="30" x14ac:dyDescent="0.25">
      <c r="A447" s="284" t="s">
        <v>685</v>
      </c>
      <c r="B447" s="1">
        <f t="shared" si="6"/>
        <v>9</v>
      </c>
      <c r="C447" s="284" t="s">
        <v>686</v>
      </c>
      <c r="D447" s="285">
        <v>0</v>
      </c>
      <c r="E447" s="285">
        <v>0</v>
      </c>
      <c r="F447" s="285">
        <v>0</v>
      </c>
      <c r="G447" s="285">
        <v>0</v>
      </c>
    </row>
    <row r="448" spans="1:7" ht="30" x14ac:dyDescent="0.25">
      <c r="A448" s="284" t="s">
        <v>687</v>
      </c>
      <c r="B448" s="1">
        <f t="shared" si="6"/>
        <v>13</v>
      </c>
      <c r="C448" s="284" t="s">
        <v>686</v>
      </c>
      <c r="D448" s="285">
        <v>0</v>
      </c>
      <c r="E448" s="285">
        <v>0</v>
      </c>
      <c r="F448" s="285">
        <v>0</v>
      </c>
      <c r="G448" s="285">
        <v>0</v>
      </c>
    </row>
    <row r="449" spans="1:7" x14ac:dyDescent="0.25">
      <c r="A449" s="284" t="s">
        <v>688</v>
      </c>
      <c r="B449" s="1">
        <f t="shared" si="6"/>
        <v>3</v>
      </c>
      <c r="C449" s="284" t="s">
        <v>689</v>
      </c>
      <c r="D449" s="285">
        <v>7203810563.8500004</v>
      </c>
      <c r="E449" s="285">
        <v>357312292.69</v>
      </c>
      <c r="F449" s="285">
        <v>109280451.08</v>
      </c>
      <c r="G449" s="285">
        <v>6955778722.2399998</v>
      </c>
    </row>
    <row r="450" spans="1:7" x14ac:dyDescent="0.25">
      <c r="A450" s="284" t="s">
        <v>690</v>
      </c>
      <c r="B450" s="1">
        <f t="shared" si="6"/>
        <v>6</v>
      </c>
      <c r="C450" s="284" t="s">
        <v>691</v>
      </c>
      <c r="D450" s="285">
        <v>7203810563.8500004</v>
      </c>
      <c r="E450" s="285">
        <v>357312292.69</v>
      </c>
      <c r="F450" s="285">
        <v>109280451.08</v>
      </c>
      <c r="G450" s="285">
        <v>6955778722.2399998</v>
      </c>
    </row>
    <row r="451" spans="1:7" x14ac:dyDescent="0.25">
      <c r="A451" s="284" t="s">
        <v>692</v>
      </c>
      <c r="B451" s="1">
        <f t="shared" si="6"/>
        <v>9</v>
      </c>
      <c r="C451" s="284" t="s">
        <v>693</v>
      </c>
      <c r="D451" s="285">
        <v>0</v>
      </c>
      <c r="E451" s="285">
        <v>0</v>
      </c>
      <c r="F451" s="285">
        <v>0</v>
      </c>
      <c r="G451" s="285">
        <v>0</v>
      </c>
    </row>
    <row r="452" spans="1:7" x14ac:dyDescent="0.25">
      <c r="A452" s="284" t="s">
        <v>694</v>
      </c>
      <c r="B452" s="1">
        <f t="shared" si="6"/>
        <v>13</v>
      </c>
      <c r="C452" s="284" t="s">
        <v>693</v>
      </c>
      <c r="D452" s="285">
        <v>0</v>
      </c>
      <c r="E452" s="285">
        <v>0</v>
      </c>
      <c r="F452" s="285">
        <v>0</v>
      </c>
      <c r="G452" s="285">
        <v>0</v>
      </c>
    </row>
    <row r="453" spans="1:7" x14ac:dyDescent="0.25">
      <c r="A453" s="284" t="s">
        <v>695</v>
      </c>
      <c r="B453" s="1">
        <f t="shared" si="6"/>
        <v>9</v>
      </c>
      <c r="C453" s="284" t="s">
        <v>696</v>
      </c>
      <c r="D453" s="285">
        <v>7203810563.8500004</v>
      </c>
      <c r="E453" s="285">
        <v>357312292.69</v>
      </c>
      <c r="F453" s="285">
        <v>109280451.08</v>
      </c>
      <c r="G453" s="285">
        <v>6955778722.2399998</v>
      </c>
    </row>
    <row r="454" spans="1:7" x14ac:dyDescent="0.25">
      <c r="A454" s="284" t="s">
        <v>697</v>
      </c>
      <c r="B454" s="1">
        <f t="shared" si="6"/>
        <v>13</v>
      </c>
      <c r="C454" s="284" t="s">
        <v>696</v>
      </c>
      <c r="D454" s="285">
        <v>7203810563.8500004</v>
      </c>
      <c r="E454" s="285">
        <v>357312292.69</v>
      </c>
      <c r="F454" s="285">
        <v>109280451.08</v>
      </c>
      <c r="G454" s="285">
        <v>6955778722.2399998</v>
      </c>
    </row>
    <row r="455" spans="1:7" x14ac:dyDescent="0.25">
      <c r="A455" s="284" t="s">
        <v>698</v>
      </c>
      <c r="B455" s="1">
        <f t="shared" si="6"/>
        <v>9</v>
      </c>
      <c r="C455" s="284" t="s">
        <v>699</v>
      </c>
      <c r="D455" s="285">
        <v>0</v>
      </c>
      <c r="E455" s="285">
        <v>0</v>
      </c>
      <c r="F455" s="285">
        <v>0</v>
      </c>
      <c r="G455" s="285">
        <v>0</v>
      </c>
    </row>
    <row r="456" spans="1:7" x14ac:dyDescent="0.25">
      <c r="A456" s="284" t="s">
        <v>700</v>
      </c>
      <c r="B456" s="1">
        <f t="shared" si="6"/>
        <v>13</v>
      </c>
      <c r="C456" s="284" t="s">
        <v>699</v>
      </c>
      <c r="D456" s="285">
        <v>0</v>
      </c>
      <c r="E456" s="285">
        <v>0</v>
      </c>
      <c r="F456" s="285">
        <v>0</v>
      </c>
      <c r="G456" s="285">
        <v>0</v>
      </c>
    </row>
    <row r="457" spans="1:7" x14ac:dyDescent="0.25">
      <c r="A457" s="284" t="s">
        <v>701</v>
      </c>
      <c r="B457" s="1">
        <f t="shared" si="6"/>
        <v>9</v>
      </c>
      <c r="C457" s="284" t="s">
        <v>702</v>
      </c>
      <c r="D457" s="285">
        <v>0</v>
      </c>
      <c r="E457" s="285">
        <v>0</v>
      </c>
      <c r="F457" s="285">
        <v>0</v>
      </c>
      <c r="G457" s="285">
        <v>0</v>
      </c>
    </row>
    <row r="458" spans="1:7" x14ac:dyDescent="0.25">
      <c r="A458" s="284" t="s">
        <v>703</v>
      </c>
      <c r="B458" s="1">
        <f t="shared" ref="B458:B521" si="7">LEN(A458)</f>
        <v>13</v>
      </c>
      <c r="C458" s="284" t="s">
        <v>702</v>
      </c>
      <c r="D458" s="285">
        <v>0</v>
      </c>
      <c r="E458" s="285">
        <v>0</v>
      </c>
      <c r="F458" s="285">
        <v>0</v>
      </c>
      <c r="G458" s="285">
        <v>0</v>
      </c>
    </row>
    <row r="459" spans="1:7" x14ac:dyDescent="0.25">
      <c r="A459" s="284" t="s">
        <v>704</v>
      </c>
      <c r="B459" s="1">
        <f t="shared" si="7"/>
        <v>6</v>
      </c>
      <c r="C459" s="284" t="s">
        <v>705</v>
      </c>
      <c r="D459" s="285">
        <v>0</v>
      </c>
      <c r="E459" s="285">
        <v>0</v>
      </c>
      <c r="F459" s="285">
        <v>0</v>
      </c>
      <c r="G459" s="285">
        <v>0</v>
      </c>
    </row>
    <row r="460" spans="1:7" x14ac:dyDescent="0.25">
      <c r="A460" s="284" t="s">
        <v>706</v>
      </c>
      <c r="B460" s="1">
        <f t="shared" si="7"/>
        <v>9</v>
      </c>
      <c r="C460" s="284" t="s">
        <v>707</v>
      </c>
      <c r="D460" s="285">
        <v>0</v>
      </c>
      <c r="E460" s="285">
        <v>0</v>
      </c>
      <c r="F460" s="285">
        <v>0</v>
      </c>
      <c r="G460" s="285">
        <v>0</v>
      </c>
    </row>
    <row r="461" spans="1:7" x14ac:dyDescent="0.25">
      <c r="A461" s="284" t="s">
        <v>708</v>
      </c>
      <c r="B461" s="1">
        <f t="shared" si="7"/>
        <v>13</v>
      </c>
      <c r="C461" s="284" t="s">
        <v>707</v>
      </c>
      <c r="D461" s="285">
        <v>0</v>
      </c>
      <c r="E461" s="285">
        <v>0</v>
      </c>
      <c r="F461" s="285">
        <v>0</v>
      </c>
      <c r="G461" s="285">
        <v>0</v>
      </c>
    </row>
    <row r="462" spans="1:7" x14ac:dyDescent="0.25">
      <c r="A462" s="284" t="s">
        <v>709</v>
      </c>
      <c r="B462" s="1">
        <f t="shared" si="7"/>
        <v>1</v>
      </c>
      <c r="C462" s="284" t="s">
        <v>710</v>
      </c>
      <c r="D462" s="285">
        <v>150931841986.23901</v>
      </c>
      <c r="E462" s="285">
        <v>16000000</v>
      </c>
      <c r="F462" s="285">
        <v>0</v>
      </c>
      <c r="G462" s="285">
        <v>150915841986.23901</v>
      </c>
    </row>
    <row r="463" spans="1:7" ht="30" x14ac:dyDescent="0.25">
      <c r="A463" s="284" t="s">
        <v>711</v>
      </c>
      <c r="B463" s="1">
        <f t="shared" si="7"/>
        <v>3</v>
      </c>
      <c r="C463" s="284" t="s">
        <v>712</v>
      </c>
      <c r="D463" s="285">
        <v>150931841986.23901</v>
      </c>
      <c r="E463" s="285">
        <v>16000000</v>
      </c>
      <c r="F463" s="285">
        <v>0</v>
      </c>
      <c r="G463" s="285">
        <v>150915841986.23901</v>
      </c>
    </row>
    <row r="464" spans="1:7" x14ac:dyDescent="0.25">
      <c r="A464" s="284" t="s">
        <v>713</v>
      </c>
      <c r="B464" s="1">
        <f t="shared" si="7"/>
        <v>6</v>
      </c>
      <c r="C464" s="284" t="s">
        <v>714</v>
      </c>
      <c r="D464" s="285">
        <v>-53788504787.151001</v>
      </c>
      <c r="E464" s="285">
        <v>0</v>
      </c>
      <c r="F464" s="285">
        <v>0</v>
      </c>
      <c r="G464" s="285">
        <v>-53788504787.151001</v>
      </c>
    </row>
    <row r="465" spans="1:7" x14ac:dyDescent="0.25">
      <c r="A465" s="284" t="s">
        <v>715</v>
      </c>
      <c r="B465" s="1">
        <f t="shared" si="7"/>
        <v>9</v>
      </c>
      <c r="C465" s="284" t="s">
        <v>716</v>
      </c>
      <c r="D465" s="285">
        <v>-53788504787.151001</v>
      </c>
      <c r="E465" s="285">
        <v>0</v>
      </c>
      <c r="F465" s="285">
        <v>0</v>
      </c>
      <c r="G465" s="285">
        <v>-53788504787.151001</v>
      </c>
    </row>
    <row r="466" spans="1:7" x14ac:dyDescent="0.25">
      <c r="A466" s="284" t="s">
        <v>717</v>
      </c>
      <c r="B466" s="1">
        <f t="shared" si="7"/>
        <v>13</v>
      </c>
      <c r="C466" s="284" t="s">
        <v>718</v>
      </c>
      <c r="D466" s="285">
        <v>-53788504787.151001</v>
      </c>
      <c r="E466" s="285">
        <v>0</v>
      </c>
      <c r="F466" s="285">
        <v>0</v>
      </c>
      <c r="G466" s="285">
        <v>-53788504787.151001</v>
      </c>
    </row>
    <row r="467" spans="1:7" ht="30" x14ac:dyDescent="0.25">
      <c r="A467" s="284" t="s">
        <v>719</v>
      </c>
      <c r="B467" s="1">
        <f t="shared" si="7"/>
        <v>13</v>
      </c>
      <c r="C467" s="284" t="s">
        <v>720</v>
      </c>
      <c r="D467" s="285">
        <v>0</v>
      </c>
      <c r="E467" s="285">
        <v>0</v>
      </c>
      <c r="F467" s="285">
        <v>0</v>
      </c>
      <c r="G467" s="285">
        <v>0</v>
      </c>
    </row>
    <row r="468" spans="1:7" x14ac:dyDescent="0.25">
      <c r="A468" s="284" t="s">
        <v>721</v>
      </c>
      <c r="B468" s="1">
        <f t="shared" si="7"/>
        <v>6</v>
      </c>
      <c r="C468" s="284" t="s">
        <v>722</v>
      </c>
      <c r="D468" s="285">
        <v>204720346773.39001</v>
      </c>
      <c r="E468" s="285">
        <v>16000000</v>
      </c>
      <c r="F468" s="285">
        <v>0</v>
      </c>
      <c r="G468" s="285">
        <v>204704346773.39001</v>
      </c>
    </row>
    <row r="469" spans="1:7" x14ac:dyDescent="0.25">
      <c r="A469" s="284" t="s">
        <v>723</v>
      </c>
      <c r="B469" s="1">
        <f t="shared" si="7"/>
        <v>9</v>
      </c>
      <c r="C469" s="284" t="s">
        <v>724</v>
      </c>
      <c r="D469" s="285">
        <v>215445924403.70001</v>
      </c>
      <c r="E469" s="285">
        <v>0</v>
      </c>
      <c r="F469" s="285">
        <v>0</v>
      </c>
      <c r="G469" s="285">
        <v>215445924403.70001</v>
      </c>
    </row>
    <row r="470" spans="1:7" x14ac:dyDescent="0.25">
      <c r="A470" s="284" t="s">
        <v>725</v>
      </c>
      <c r="B470" s="1">
        <f t="shared" si="7"/>
        <v>13</v>
      </c>
      <c r="C470" s="284" t="s">
        <v>724</v>
      </c>
      <c r="D470" s="285">
        <v>220003710979.48001</v>
      </c>
      <c r="E470" s="285">
        <v>0</v>
      </c>
      <c r="F470" s="285">
        <v>0</v>
      </c>
      <c r="G470" s="285">
        <v>220003710979.48001</v>
      </c>
    </row>
    <row r="471" spans="1:7" ht="30" x14ac:dyDescent="0.25">
      <c r="A471" s="284" t="s">
        <v>726</v>
      </c>
      <c r="B471" s="1">
        <f t="shared" si="7"/>
        <v>13</v>
      </c>
      <c r="C471" s="284" t="s">
        <v>727</v>
      </c>
      <c r="D471" s="285">
        <v>-4557786575.7799997</v>
      </c>
      <c r="E471" s="285">
        <v>0</v>
      </c>
      <c r="F471" s="285">
        <v>0</v>
      </c>
      <c r="G471" s="285">
        <v>-4557786575.7799997</v>
      </c>
    </row>
    <row r="472" spans="1:7" x14ac:dyDescent="0.25">
      <c r="A472" s="284" t="s">
        <v>728</v>
      </c>
      <c r="B472" s="1">
        <f t="shared" si="7"/>
        <v>9</v>
      </c>
      <c r="C472" s="284" t="s">
        <v>729</v>
      </c>
      <c r="D472" s="285">
        <v>-10725577630.309999</v>
      </c>
      <c r="E472" s="285">
        <v>16000000</v>
      </c>
      <c r="F472" s="285">
        <v>0</v>
      </c>
      <c r="G472" s="285">
        <v>-10741577630.309999</v>
      </c>
    </row>
    <row r="473" spans="1:7" x14ac:dyDescent="0.25">
      <c r="A473" s="284" t="s">
        <v>730</v>
      </c>
      <c r="B473" s="1">
        <f t="shared" si="7"/>
        <v>13</v>
      </c>
      <c r="C473" s="284" t="s">
        <v>729</v>
      </c>
      <c r="D473" s="285">
        <v>-7448601463.5200005</v>
      </c>
      <c r="E473" s="285">
        <v>0</v>
      </c>
      <c r="F473" s="285">
        <v>0</v>
      </c>
      <c r="G473" s="285">
        <v>-7448601463.5200005</v>
      </c>
    </row>
    <row r="474" spans="1:7" ht="30" x14ac:dyDescent="0.25">
      <c r="A474" s="284" t="s">
        <v>731</v>
      </c>
      <c r="B474" s="1">
        <f t="shared" si="7"/>
        <v>13</v>
      </c>
      <c r="C474" s="284" t="s">
        <v>727</v>
      </c>
      <c r="D474" s="285">
        <v>-3276976166.79</v>
      </c>
      <c r="E474" s="285">
        <v>16000000</v>
      </c>
      <c r="F474" s="285">
        <v>0</v>
      </c>
      <c r="G474" s="285">
        <v>-3292976166.79</v>
      </c>
    </row>
    <row r="475" spans="1:7" x14ac:dyDescent="0.25">
      <c r="A475" s="284" t="s">
        <v>732</v>
      </c>
      <c r="B475" s="1">
        <f t="shared" si="7"/>
        <v>6</v>
      </c>
      <c r="C475" s="284" t="s">
        <v>733</v>
      </c>
      <c r="D475" s="285">
        <v>0</v>
      </c>
      <c r="E475" s="285">
        <v>0</v>
      </c>
      <c r="F475" s="285">
        <v>0</v>
      </c>
      <c r="G475" s="285">
        <v>0</v>
      </c>
    </row>
    <row r="476" spans="1:7" x14ac:dyDescent="0.25">
      <c r="A476" s="284" t="s">
        <v>734</v>
      </c>
      <c r="B476" s="1">
        <f t="shared" si="7"/>
        <v>9</v>
      </c>
      <c r="C476" s="284" t="s">
        <v>735</v>
      </c>
      <c r="D476" s="285">
        <v>0</v>
      </c>
      <c r="E476" s="285">
        <v>0</v>
      </c>
      <c r="F476" s="285">
        <v>0</v>
      </c>
      <c r="G476" s="285">
        <v>0</v>
      </c>
    </row>
    <row r="477" spans="1:7" x14ac:dyDescent="0.25">
      <c r="A477" s="284" t="s">
        <v>736</v>
      </c>
      <c r="B477" s="1">
        <f t="shared" si="7"/>
        <v>13</v>
      </c>
      <c r="C477" s="284" t="s">
        <v>737</v>
      </c>
      <c r="D477" s="285">
        <v>0</v>
      </c>
      <c r="E477" s="285">
        <v>0</v>
      </c>
      <c r="F477" s="285">
        <v>0</v>
      </c>
      <c r="G477" s="285">
        <v>0</v>
      </c>
    </row>
    <row r="478" spans="1:7" x14ac:dyDescent="0.25">
      <c r="A478" s="284" t="s">
        <v>738</v>
      </c>
      <c r="B478" s="1">
        <f t="shared" si="7"/>
        <v>9</v>
      </c>
      <c r="C478" s="284" t="s">
        <v>739</v>
      </c>
      <c r="D478" s="285">
        <v>0</v>
      </c>
      <c r="E478" s="285">
        <v>0</v>
      </c>
      <c r="F478" s="285">
        <v>0</v>
      </c>
      <c r="G478" s="285">
        <v>0</v>
      </c>
    </row>
    <row r="479" spans="1:7" x14ac:dyDescent="0.25">
      <c r="A479" s="284" t="s">
        <v>740</v>
      </c>
      <c r="B479" s="1">
        <f t="shared" si="7"/>
        <v>13</v>
      </c>
      <c r="C479" s="284" t="s">
        <v>739</v>
      </c>
      <c r="D479" s="285">
        <v>0</v>
      </c>
      <c r="E479" s="285">
        <v>0</v>
      </c>
      <c r="F479" s="285">
        <v>0</v>
      </c>
      <c r="G479" s="285">
        <v>0</v>
      </c>
    </row>
    <row r="480" spans="1:7" ht="30" x14ac:dyDescent="0.25">
      <c r="A480" s="284" t="s">
        <v>741</v>
      </c>
      <c r="B480" s="1">
        <f t="shared" si="7"/>
        <v>6</v>
      </c>
      <c r="C480" s="284" t="s">
        <v>742</v>
      </c>
      <c r="D480" s="285">
        <v>0</v>
      </c>
      <c r="E480" s="285">
        <v>0</v>
      </c>
      <c r="F480" s="285">
        <v>0</v>
      </c>
      <c r="G480" s="285">
        <v>0</v>
      </c>
    </row>
    <row r="481" spans="1:9" x14ac:dyDescent="0.25">
      <c r="A481" s="284" t="s">
        <v>743</v>
      </c>
      <c r="B481" s="1">
        <f t="shared" si="7"/>
        <v>9</v>
      </c>
      <c r="C481" s="284" t="s">
        <v>744</v>
      </c>
      <c r="D481" s="285">
        <v>0</v>
      </c>
      <c r="E481" s="285">
        <v>0</v>
      </c>
      <c r="F481" s="285">
        <v>0</v>
      </c>
      <c r="G481" s="285">
        <v>0</v>
      </c>
    </row>
    <row r="482" spans="1:9" x14ac:dyDescent="0.25">
      <c r="A482" s="284" t="s">
        <v>745</v>
      </c>
      <c r="B482" s="1">
        <f t="shared" si="7"/>
        <v>13</v>
      </c>
      <c r="C482" s="284" t="s">
        <v>746</v>
      </c>
      <c r="D482" s="285">
        <v>0</v>
      </c>
      <c r="E482" s="285">
        <v>0</v>
      </c>
      <c r="F482" s="285">
        <v>0</v>
      </c>
      <c r="G482" s="285">
        <v>0</v>
      </c>
    </row>
    <row r="483" spans="1:9" x14ac:dyDescent="0.25">
      <c r="A483" s="284" t="s">
        <v>747</v>
      </c>
      <c r="B483" s="1">
        <f t="shared" si="7"/>
        <v>13</v>
      </c>
      <c r="C483" s="284" t="s">
        <v>748</v>
      </c>
      <c r="D483" s="285">
        <v>0</v>
      </c>
      <c r="E483" s="285">
        <v>0</v>
      </c>
      <c r="F483" s="285">
        <v>0</v>
      </c>
      <c r="G483" s="285">
        <v>0</v>
      </c>
    </row>
    <row r="484" spans="1:9" ht="30" x14ac:dyDescent="0.25">
      <c r="A484" s="284" t="s">
        <v>749</v>
      </c>
      <c r="B484" s="1">
        <f t="shared" si="7"/>
        <v>13</v>
      </c>
      <c r="C484" s="284" t="s">
        <v>750</v>
      </c>
      <c r="D484" s="285">
        <v>0</v>
      </c>
      <c r="E484" s="285">
        <v>0</v>
      </c>
      <c r="F484" s="285">
        <v>0</v>
      </c>
      <c r="G484" s="285">
        <v>0</v>
      </c>
    </row>
    <row r="485" spans="1:9" ht="30" x14ac:dyDescent="0.25">
      <c r="A485" s="284" t="s">
        <v>751</v>
      </c>
      <c r="B485" s="1">
        <f t="shared" si="7"/>
        <v>13</v>
      </c>
      <c r="C485" s="284" t="s">
        <v>752</v>
      </c>
      <c r="D485" s="285">
        <v>0</v>
      </c>
      <c r="E485" s="285">
        <v>0</v>
      </c>
      <c r="F485" s="285">
        <v>0</v>
      </c>
      <c r="G485" s="285">
        <v>0</v>
      </c>
    </row>
    <row r="486" spans="1:9" x14ac:dyDescent="0.25">
      <c r="A486" s="284" t="s">
        <v>753</v>
      </c>
      <c r="B486" s="1">
        <f t="shared" si="7"/>
        <v>9</v>
      </c>
      <c r="C486" s="284" t="s">
        <v>754</v>
      </c>
      <c r="D486" s="285">
        <v>0</v>
      </c>
      <c r="E486" s="285">
        <v>0</v>
      </c>
      <c r="F486" s="285">
        <v>0</v>
      </c>
      <c r="G486" s="285">
        <v>0</v>
      </c>
    </row>
    <row r="487" spans="1:9" x14ac:dyDescent="0.25">
      <c r="A487" s="284" t="s">
        <v>755</v>
      </c>
      <c r="B487" s="1">
        <f t="shared" si="7"/>
        <v>13</v>
      </c>
      <c r="C487" s="284" t="s">
        <v>756</v>
      </c>
      <c r="D487" s="285">
        <v>0</v>
      </c>
      <c r="E487" s="285">
        <v>0</v>
      </c>
      <c r="F487" s="285">
        <v>0</v>
      </c>
      <c r="G487" s="285">
        <v>0</v>
      </c>
    </row>
    <row r="488" spans="1:9" x14ac:dyDescent="0.25">
      <c r="A488" s="284" t="s">
        <v>757</v>
      </c>
      <c r="B488" s="1">
        <f t="shared" si="7"/>
        <v>9</v>
      </c>
      <c r="C488" s="284" t="s">
        <v>758</v>
      </c>
      <c r="D488" s="285">
        <v>0</v>
      </c>
      <c r="E488" s="285">
        <v>0</v>
      </c>
      <c r="F488" s="285">
        <v>0</v>
      </c>
      <c r="G488" s="285">
        <v>0</v>
      </c>
    </row>
    <row r="489" spans="1:9" ht="30" x14ac:dyDescent="0.25">
      <c r="A489" s="284" t="s">
        <v>759</v>
      </c>
      <c r="B489" s="1">
        <f t="shared" si="7"/>
        <v>13</v>
      </c>
      <c r="C489" s="284" t="s">
        <v>760</v>
      </c>
      <c r="D489" s="285">
        <v>0</v>
      </c>
      <c r="E489" s="285">
        <v>0</v>
      </c>
      <c r="F489" s="285">
        <v>0</v>
      </c>
      <c r="G489" s="285">
        <v>0</v>
      </c>
    </row>
    <row r="490" spans="1:9" x14ac:dyDescent="0.25">
      <c r="A490" s="284" t="s">
        <v>761</v>
      </c>
      <c r="B490" s="1">
        <f t="shared" si="7"/>
        <v>1</v>
      </c>
      <c r="C490" s="284" t="s">
        <v>762</v>
      </c>
      <c r="D490" s="285">
        <v>85393919830</v>
      </c>
      <c r="E490" s="285">
        <v>265077922.53</v>
      </c>
      <c r="F490" s="285">
        <v>117383975991.88</v>
      </c>
      <c r="G490" s="285">
        <v>202512817899.35001</v>
      </c>
      <c r="I490" s="292"/>
    </row>
    <row r="491" spans="1:9" x14ac:dyDescent="0.25">
      <c r="A491" s="284" t="s">
        <v>763</v>
      </c>
      <c r="B491" s="1">
        <f t="shared" si="7"/>
        <v>3</v>
      </c>
      <c r="C491" s="284" t="s">
        <v>764</v>
      </c>
      <c r="D491" s="285">
        <v>982452</v>
      </c>
      <c r="E491" s="285">
        <v>0</v>
      </c>
      <c r="F491" s="285">
        <v>2637684</v>
      </c>
      <c r="G491" s="285">
        <v>3620136</v>
      </c>
    </row>
    <row r="492" spans="1:9" ht="30" x14ac:dyDescent="0.25">
      <c r="A492" s="284" t="s">
        <v>765</v>
      </c>
      <c r="B492" s="1">
        <f t="shared" si="7"/>
        <v>6</v>
      </c>
      <c r="C492" s="284" t="s">
        <v>766</v>
      </c>
      <c r="D492" s="285">
        <v>982452</v>
      </c>
      <c r="E492" s="285">
        <v>0</v>
      </c>
      <c r="F492" s="285">
        <v>2637684</v>
      </c>
      <c r="G492" s="285">
        <v>3620136</v>
      </c>
    </row>
    <row r="493" spans="1:9" x14ac:dyDescent="0.25">
      <c r="A493" s="284" t="s">
        <v>767</v>
      </c>
      <c r="B493" s="1">
        <f t="shared" si="7"/>
        <v>9</v>
      </c>
      <c r="C493" s="284" t="s">
        <v>37</v>
      </c>
      <c r="D493" s="285">
        <v>982452</v>
      </c>
      <c r="E493" s="285">
        <v>0</v>
      </c>
      <c r="F493" s="285">
        <v>2637684</v>
      </c>
      <c r="G493" s="285">
        <v>3620136</v>
      </c>
    </row>
    <row r="494" spans="1:9" x14ac:dyDescent="0.25">
      <c r="A494" s="284" t="s">
        <v>768</v>
      </c>
      <c r="B494" s="1">
        <f t="shared" si="7"/>
        <v>13</v>
      </c>
      <c r="C494" s="284" t="s">
        <v>37</v>
      </c>
      <c r="D494" s="285">
        <v>982452</v>
      </c>
      <c r="E494" s="285">
        <v>0</v>
      </c>
      <c r="F494" s="285">
        <v>2637684</v>
      </c>
      <c r="G494" s="285">
        <v>3620136</v>
      </c>
    </row>
    <row r="495" spans="1:9" x14ac:dyDescent="0.25">
      <c r="A495" s="284" t="s">
        <v>1096</v>
      </c>
      <c r="B495" s="1">
        <f t="shared" si="7"/>
        <v>3</v>
      </c>
      <c r="C495" s="284" t="s">
        <v>1095</v>
      </c>
      <c r="D495" s="285">
        <v>0</v>
      </c>
      <c r="E495" s="285">
        <v>0</v>
      </c>
      <c r="F495" s="285">
        <v>149050</v>
      </c>
      <c r="G495" s="285">
        <v>149050</v>
      </c>
    </row>
    <row r="496" spans="1:9" x14ac:dyDescent="0.25">
      <c r="A496" s="284" t="s">
        <v>1094</v>
      </c>
      <c r="B496" s="1">
        <f t="shared" si="7"/>
        <v>6</v>
      </c>
      <c r="C496" s="284" t="s">
        <v>1093</v>
      </c>
      <c r="D496" s="285">
        <v>0</v>
      </c>
      <c r="E496" s="285">
        <v>0</v>
      </c>
      <c r="F496" s="285">
        <v>149050</v>
      </c>
      <c r="G496" s="285">
        <v>149050</v>
      </c>
    </row>
    <row r="497" spans="1:7" x14ac:dyDescent="0.25">
      <c r="A497" s="284" t="s">
        <v>1092</v>
      </c>
      <c r="B497" s="1">
        <f t="shared" si="7"/>
        <v>9</v>
      </c>
      <c r="C497" s="284" t="s">
        <v>1090</v>
      </c>
      <c r="D497" s="285">
        <v>0</v>
      </c>
      <c r="E497" s="285">
        <v>0</v>
      </c>
      <c r="F497" s="285">
        <v>149050</v>
      </c>
      <c r="G497" s="285">
        <v>149050</v>
      </c>
    </row>
    <row r="498" spans="1:7" x14ac:dyDescent="0.25">
      <c r="A498" s="284" t="s">
        <v>1091</v>
      </c>
      <c r="B498" s="1">
        <f t="shared" si="7"/>
        <v>13</v>
      </c>
      <c r="C498" s="284" t="s">
        <v>1090</v>
      </c>
      <c r="D498" s="285">
        <v>0</v>
      </c>
      <c r="E498" s="285">
        <v>0</v>
      </c>
      <c r="F498" s="285">
        <v>149050</v>
      </c>
      <c r="G498" s="285">
        <v>149050</v>
      </c>
    </row>
    <row r="499" spans="1:7" x14ac:dyDescent="0.25">
      <c r="A499" s="284" t="s">
        <v>769</v>
      </c>
      <c r="B499" s="1">
        <f t="shared" si="7"/>
        <v>3</v>
      </c>
      <c r="C499" s="284" t="s">
        <v>770</v>
      </c>
      <c r="D499" s="285">
        <v>85119448693.580002</v>
      </c>
      <c r="E499" s="285">
        <v>92924881</v>
      </c>
      <c r="F499" s="285">
        <v>116441234923.08</v>
      </c>
      <c r="G499" s="285">
        <v>201467758735.66</v>
      </c>
    </row>
    <row r="500" spans="1:7" x14ac:dyDescent="0.25">
      <c r="A500" s="284" t="s">
        <v>771</v>
      </c>
      <c r="B500" s="1">
        <f t="shared" si="7"/>
        <v>6</v>
      </c>
      <c r="C500" s="284" t="s">
        <v>772</v>
      </c>
      <c r="D500" s="285">
        <v>77732164827.580002</v>
      </c>
      <c r="E500" s="285">
        <v>92924881</v>
      </c>
      <c r="F500" s="285">
        <v>111337737923.08</v>
      </c>
      <c r="G500" s="285">
        <v>188976977869.66</v>
      </c>
    </row>
    <row r="501" spans="1:7" x14ac:dyDescent="0.25">
      <c r="A501" s="284" t="s">
        <v>773</v>
      </c>
      <c r="B501" s="1">
        <f t="shared" si="7"/>
        <v>9</v>
      </c>
      <c r="C501" s="284" t="s">
        <v>774</v>
      </c>
      <c r="D501" s="285">
        <v>73774688505.580002</v>
      </c>
      <c r="E501" s="285">
        <v>92924881</v>
      </c>
      <c r="F501" s="285">
        <v>92546558853.389999</v>
      </c>
      <c r="G501" s="285">
        <v>166228322477.97</v>
      </c>
    </row>
    <row r="502" spans="1:7" x14ac:dyDescent="0.25">
      <c r="A502" s="284" t="s">
        <v>775</v>
      </c>
      <c r="B502" s="1">
        <f t="shared" si="7"/>
        <v>9</v>
      </c>
      <c r="C502" s="284" t="s">
        <v>776</v>
      </c>
      <c r="D502" s="285">
        <v>3957476322</v>
      </c>
      <c r="E502" s="285">
        <v>0</v>
      </c>
      <c r="F502" s="285">
        <v>18791179069.689999</v>
      </c>
      <c r="G502" s="285">
        <v>22748655391.689999</v>
      </c>
    </row>
    <row r="503" spans="1:7" x14ac:dyDescent="0.25">
      <c r="A503" s="284" t="s">
        <v>777</v>
      </c>
      <c r="B503" s="1">
        <f t="shared" si="7"/>
        <v>6</v>
      </c>
      <c r="C503" s="284" t="s">
        <v>778</v>
      </c>
      <c r="D503" s="285">
        <v>7387283866</v>
      </c>
      <c r="E503" s="285">
        <v>0</v>
      </c>
      <c r="F503" s="285">
        <v>5103497000</v>
      </c>
      <c r="G503" s="285">
        <v>12490780866</v>
      </c>
    </row>
    <row r="504" spans="1:7" x14ac:dyDescent="0.25">
      <c r="A504" s="284" t="s">
        <v>779</v>
      </c>
      <c r="B504" s="1">
        <f t="shared" si="7"/>
        <v>9</v>
      </c>
      <c r="C504" s="284" t="s">
        <v>780</v>
      </c>
      <c r="D504" s="285">
        <v>7387283866</v>
      </c>
      <c r="E504" s="285">
        <v>0</v>
      </c>
      <c r="F504" s="285">
        <v>5103497000</v>
      </c>
      <c r="G504" s="285">
        <v>12490780866</v>
      </c>
    </row>
    <row r="505" spans="1:7" x14ac:dyDescent="0.25">
      <c r="A505" s="284" t="s">
        <v>781</v>
      </c>
      <c r="B505" s="1">
        <f t="shared" si="7"/>
        <v>3</v>
      </c>
      <c r="C505" s="284" t="s">
        <v>782</v>
      </c>
      <c r="D505" s="285">
        <v>273488684.42000002</v>
      </c>
      <c r="E505" s="285">
        <v>172153041.53</v>
      </c>
      <c r="F505" s="285">
        <v>939954334.79999995</v>
      </c>
      <c r="G505" s="285">
        <v>1041289977.6900001</v>
      </c>
    </row>
    <row r="506" spans="1:7" x14ac:dyDescent="0.25">
      <c r="A506" s="284" t="s">
        <v>783</v>
      </c>
      <c r="B506" s="1">
        <f t="shared" si="7"/>
        <v>6</v>
      </c>
      <c r="C506" s="284" t="s">
        <v>784</v>
      </c>
      <c r="D506" s="285">
        <v>89374740.219999999</v>
      </c>
      <c r="E506" s="285">
        <v>0</v>
      </c>
      <c r="F506" s="285">
        <v>89656694.700000003</v>
      </c>
      <c r="G506" s="285">
        <v>179031434.91999999</v>
      </c>
    </row>
    <row r="507" spans="1:7" ht="30" x14ac:dyDescent="0.25">
      <c r="A507" s="284" t="s">
        <v>785</v>
      </c>
      <c r="B507" s="1">
        <f t="shared" si="7"/>
        <v>9</v>
      </c>
      <c r="C507" s="284" t="s">
        <v>786</v>
      </c>
      <c r="D507" s="285">
        <v>89374740.219999999</v>
      </c>
      <c r="E507" s="285">
        <v>0</v>
      </c>
      <c r="F507" s="285">
        <v>89656694.700000003</v>
      </c>
      <c r="G507" s="285">
        <v>179031434.91999999</v>
      </c>
    </row>
    <row r="508" spans="1:7" ht="30" x14ac:dyDescent="0.25">
      <c r="A508" s="284" t="s">
        <v>787</v>
      </c>
      <c r="B508" s="1">
        <f t="shared" si="7"/>
        <v>13</v>
      </c>
      <c r="C508" s="284" t="s">
        <v>786</v>
      </c>
      <c r="D508" s="285">
        <v>89374740.219999999</v>
      </c>
      <c r="E508" s="285">
        <v>0</v>
      </c>
      <c r="F508" s="285">
        <v>89656694.700000003</v>
      </c>
      <c r="G508" s="285">
        <v>179031434.91999999</v>
      </c>
    </row>
    <row r="509" spans="1:7" x14ac:dyDescent="0.25">
      <c r="A509" s="284" t="s">
        <v>788</v>
      </c>
      <c r="B509" s="1">
        <f t="shared" si="7"/>
        <v>6</v>
      </c>
      <c r="C509" s="284" t="s">
        <v>789</v>
      </c>
      <c r="D509" s="285">
        <v>110332510</v>
      </c>
      <c r="E509" s="285">
        <v>172153041.53</v>
      </c>
      <c r="F509" s="285">
        <v>527695822.66000003</v>
      </c>
      <c r="G509" s="285">
        <v>465875291.13</v>
      </c>
    </row>
    <row r="510" spans="1:7" x14ac:dyDescent="0.25">
      <c r="A510" s="284" t="s">
        <v>1086</v>
      </c>
      <c r="B510" s="1">
        <f t="shared" si="7"/>
        <v>9</v>
      </c>
      <c r="C510" s="284" t="s">
        <v>77</v>
      </c>
      <c r="D510" s="285">
        <v>0</v>
      </c>
      <c r="E510" s="285">
        <v>168546096.53</v>
      </c>
      <c r="F510" s="285">
        <v>338037327.06999999</v>
      </c>
      <c r="G510" s="285">
        <v>169491230.53999999</v>
      </c>
    </row>
    <row r="511" spans="1:7" x14ac:dyDescent="0.25">
      <c r="A511" s="284" t="s">
        <v>1085</v>
      </c>
      <c r="B511" s="1">
        <f t="shared" si="7"/>
        <v>13</v>
      </c>
      <c r="C511" s="284" t="s">
        <v>1084</v>
      </c>
      <c r="D511" s="285">
        <v>0</v>
      </c>
      <c r="E511" s="285">
        <v>168546096.53</v>
      </c>
      <c r="F511" s="285">
        <v>338037327.06999999</v>
      </c>
      <c r="G511" s="285">
        <v>169491230.53999999</v>
      </c>
    </row>
    <row r="512" spans="1:7" x14ac:dyDescent="0.25">
      <c r="A512" s="284" t="s">
        <v>790</v>
      </c>
      <c r="B512" s="1">
        <f t="shared" si="7"/>
        <v>9</v>
      </c>
      <c r="C512" s="284" t="s">
        <v>68</v>
      </c>
      <c r="D512" s="285">
        <v>110285800</v>
      </c>
      <c r="E512" s="285">
        <v>0</v>
      </c>
      <c r="F512" s="285">
        <v>32304999.989999998</v>
      </c>
      <c r="G512" s="285">
        <v>142590799.99000001</v>
      </c>
    </row>
    <row r="513" spans="1:7" x14ac:dyDescent="0.25">
      <c r="A513" s="284" t="s">
        <v>791</v>
      </c>
      <c r="B513" s="1">
        <f t="shared" si="7"/>
        <v>13</v>
      </c>
      <c r="C513" s="284" t="s">
        <v>68</v>
      </c>
      <c r="D513" s="285">
        <v>110285800</v>
      </c>
      <c r="E513" s="285">
        <v>0</v>
      </c>
      <c r="F513" s="285">
        <v>32304999.989999998</v>
      </c>
      <c r="G513" s="285">
        <v>142590799.99000001</v>
      </c>
    </row>
    <row r="514" spans="1:7" x14ac:dyDescent="0.25">
      <c r="A514" s="284" t="s">
        <v>1083</v>
      </c>
      <c r="B514" s="1">
        <f t="shared" si="7"/>
        <v>9</v>
      </c>
      <c r="C514" s="284" t="s">
        <v>80</v>
      </c>
      <c r="D514" s="285">
        <v>0</v>
      </c>
      <c r="E514" s="285">
        <v>3606565</v>
      </c>
      <c r="F514" s="285">
        <v>157310487.59999999</v>
      </c>
      <c r="G514" s="285">
        <v>153703922.59999999</v>
      </c>
    </row>
    <row r="515" spans="1:7" x14ac:dyDescent="0.25">
      <c r="A515" s="284" t="s">
        <v>1082</v>
      </c>
      <c r="B515" s="1">
        <f t="shared" si="7"/>
        <v>13</v>
      </c>
      <c r="C515" s="284" t="s">
        <v>80</v>
      </c>
      <c r="D515" s="285">
        <v>0</v>
      </c>
      <c r="E515" s="285">
        <v>3606565</v>
      </c>
      <c r="F515" s="285">
        <v>157310487.59999999</v>
      </c>
      <c r="G515" s="285">
        <v>153703922.59999999</v>
      </c>
    </row>
    <row r="516" spans="1:7" x14ac:dyDescent="0.25">
      <c r="A516" s="284" t="s">
        <v>792</v>
      </c>
      <c r="B516" s="1">
        <f t="shared" si="7"/>
        <v>9</v>
      </c>
      <c r="C516" s="284" t="s">
        <v>793</v>
      </c>
      <c r="D516" s="285">
        <v>46710</v>
      </c>
      <c r="E516" s="285">
        <v>380</v>
      </c>
      <c r="F516" s="285">
        <v>43008</v>
      </c>
      <c r="G516" s="285">
        <v>89338</v>
      </c>
    </row>
    <row r="517" spans="1:7" x14ac:dyDescent="0.25">
      <c r="A517" s="284" t="s">
        <v>794</v>
      </c>
      <c r="B517" s="1">
        <f t="shared" si="7"/>
        <v>13</v>
      </c>
      <c r="C517" s="284" t="s">
        <v>795</v>
      </c>
      <c r="D517" s="285">
        <v>6480</v>
      </c>
      <c r="E517" s="285">
        <v>380</v>
      </c>
      <c r="F517" s="285">
        <v>2830</v>
      </c>
      <c r="G517" s="285">
        <v>8930</v>
      </c>
    </row>
    <row r="518" spans="1:7" x14ac:dyDescent="0.25">
      <c r="A518" s="284" t="s">
        <v>796</v>
      </c>
      <c r="B518" s="1">
        <f t="shared" si="7"/>
        <v>13</v>
      </c>
      <c r="C518" s="284" t="s">
        <v>797</v>
      </c>
      <c r="D518" s="285">
        <v>40230</v>
      </c>
      <c r="E518" s="285">
        <v>0</v>
      </c>
      <c r="F518" s="285">
        <v>40178</v>
      </c>
      <c r="G518" s="285">
        <v>80408</v>
      </c>
    </row>
    <row r="519" spans="1:7" x14ac:dyDescent="0.25">
      <c r="A519" s="284" t="s">
        <v>798</v>
      </c>
      <c r="B519" s="1">
        <f t="shared" si="7"/>
        <v>6</v>
      </c>
      <c r="C519" s="284" t="s">
        <v>799</v>
      </c>
      <c r="D519" s="285">
        <v>73781434.200000003</v>
      </c>
      <c r="E519" s="285">
        <v>0</v>
      </c>
      <c r="F519" s="285">
        <v>322601817.44</v>
      </c>
      <c r="G519" s="285">
        <v>396383251.63999999</v>
      </c>
    </row>
    <row r="520" spans="1:7" x14ac:dyDescent="0.25">
      <c r="A520" s="284" t="s">
        <v>800</v>
      </c>
      <c r="B520" s="1">
        <f t="shared" si="7"/>
        <v>9</v>
      </c>
      <c r="C520" s="284" t="s">
        <v>801</v>
      </c>
      <c r="D520" s="285">
        <v>73781434.200000003</v>
      </c>
      <c r="E520" s="285">
        <v>0</v>
      </c>
      <c r="F520" s="285">
        <v>322601817.44</v>
      </c>
      <c r="G520" s="285">
        <v>396383251.63999999</v>
      </c>
    </row>
    <row r="521" spans="1:7" x14ac:dyDescent="0.25">
      <c r="A521" s="284" t="s">
        <v>802</v>
      </c>
      <c r="B521" s="1">
        <f t="shared" si="7"/>
        <v>13</v>
      </c>
      <c r="C521" s="284" t="s">
        <v>801</v>
      </c>
      <c r="D521" s="285">
        <v>73781434.200000003</v>
      </c>
      <c r="E521" s="285">
        <v>0</v>
      </c>
      <c r="F521" s="285">
        <v>322601817.44</v>
      </c>
      <c r="G521" s="285">
        <v>396383251.63999999</v>
      </c>
    </row>
    <row r="522" spans="1:7" x14ac:dyDescent="0.25">
      <c r="A522" s="284" t="s">
        <v>803</v>
      </c>
      <c r="B522" s="1">
        <f t="shared" ref="B522:B585" si="8">LEN(A522)</f>
        <v>1</v>
      </c>
      <c r="C522" s="284" t="s">
        <v>804</v>
      </c>
      <c r="D522" s="285">
        <v>80644644004.309998</v>
      </c>
      <c r="E522" s="285">
        <v>133229102292.52</v>
      </c>
      <c r="F522" s="285">
        <v>8431158003.5500002</v>
      </c>
      <c r="G522" s="285">
        <v>205442588293.28</v>
      </c>
    </row>
    <row r="523" spans="1:7" x14ac:dyDescent="0.25">
      <c r="A523" s="284" t="s">
        <v>805</v>
      </c>
      <c r="B523" s="1">
        <f t="shared" si="8"/>
        <v>3</v>
      </c>
      <c r="C523" s="284" t="s">
        <v>806</v>
      </c>
      <c r="D523" s="285">
        <v>77495785796.580002</v>
      </c>
      <c r="E523" s="285">
        <v>130573993900.28999</v>
      </c>
      <c r="F523" s="285">
        <v>7896794704.21</v>
      </c>
      <c r="G523" s="285">
        <v>200172984992.66</v>
      </c>
    </row>
    <row r="524" spans="1:7" x14ac:dyDescent="0.25">
      <c r="A524" s="284" t="s">
        <v>807</v>
      </c>
      <c r="B524" s="1">
        <f t="shared" si="8"/>
        <v>6</v>
      </c>
      <c r="C524" s="284" t="s">
        <v>808</v>
      </c>
      <c r="D524" s="285">
        <v>34058377827</v>
      </c>
      <c r="E524" s="285">
        <v>40222275564</v>
      </c>
      <c r="F524" s="285">
        <v>1293207022</v>
      </c>
      <c r="G524" s="285">
        <v>72987446369</v>
      </c>
    </row>
    <row r="525" spans="1:7" x14ac:dyDescent="0.25">
      <c r="A525" s="284" t="s">
        <v>809</v>
      </c>
      <c r="B525" s="1">
        <f t="shared" si="8"/>
        <v>9</v>
      </c>
      <c r="C525" s="284" t="s">
        <v>810</v>
      </c>
      <c r="D525" s="285">
        <v>26097331540</v>
      </c>
      <c r="E525" s="285">
        <v>30146880087</v>
      </c>
      <c r="F525" s="285">
        <v>467773005</v>
      </c>
      <c r="G525" s="285">
        <v>55776438622</v>
      </c>
    </row>
    <row r="526" spans="1:7" x14ac:dyDescent="0.25">
      <c r="A526" s="284" t="s">
        <v>811</v>
      </c>
      <c r="B526" s="1">
        <f t="shared" si="8"/>
        <v>13</v>
      </c>
      <c r="C526" s="284" t="s">
        <v>810</v>
      </c>
      <c r="D526" s="285">
        <v>26097331540</v>
      </c>
      <c r="E526" s="285">
        <v>30146880087</v>
      </c>
      <c r="F526" s="285">
        <v>467773005</v>
      </c>
      <c r="G526" s="285">
        <v>55776438622</v>
      </c>
    </row>
    <row r="527" spans="1:7" x14ac:dyDescent="0.25">
      <c r="A527" s="284" t="s">
        <v>812</v>
      </c>
      <c r="B527" s="1">
        <f t="shared" si="8"/>
        <v>9</v>
      </c>
      <c r="C527" s="284" t="s">
        <v>813</v>
      </c>
      <c r="D527" s="285">
        <v>44333017</v>
      </c>
      <c r="E527" s="285">
        <v>69549999</v>
      </c>
      <c r="F527" s="285">
        <v>0</v>
      </c>
      <c r="G527" s="285">
        <v>113883016</v>
      </c>
    </row>
    <row r="528" spans="1:7" x14ac:dyDescent="0.25">
      <c r="A528" s="284" t="s">
        <v>814</v>
      </c>
      <c r="B528" s="1">
        <f t="shared" si="8"/>
        <v>13</v>
      </c>
      <c r="C528" s="284" t="s">
        <v>813</v>
      </c>
      <c r="D528" s="285">
        <v>44333017</v>
      </c>
      <c r="E528" s="285">
        <v>69549999</v>
      </c>
      <c r="F528" s="285">
        <v>0</v>
      </c>
      <c r="G528" s="285">
        <v>113883016</v>
      </c>
    </row>
    <row r="529" spans="1:7" x14ac:dyDescent="0.25">
      <c r="A529" s="284" t="s">
        <v>815</v>
      </c>
      <c r="B529" s="1">
        <f t="shared" si="8"/>
        <v>9</v>
      </c>
      <c r="C529" s="284" t="s">
        <v>816</v>
      </c>
      <c r="D529" s="285">
        <v>5869667606</v>
      </c>
      <c r="E529" s="285">
        <v>7952337190</v>
      </c>
      <c r="F529" s="285">
        <v>825434017</v>
      </c>
      <c r="G529" s="285">
        <v>12996570779</v>
      </c>
    </row>
    <row r="530" spans="1:7" x14ac:dyDescent="0.25">
      <c r="A530" s="284" t="s">
        <v>817</v>
      </c>
      <c r="B530" s="1">
        <f t="shared" si="8"/>
        <v>13</v>
      </c>
      <c r="C530" s="284" t="s">
        <v>816</v>
      </c>
      <c r="D530" s="285">
        <v>5869667606</v>
      </c>
      <c r="E530" s="285">
        <v>7952337190</v>
      </c>
      <c r="F530" s="285">
        <v>825434017</v>
      </c>
      <c r="G530" s="285">
        <v>12996570779</v>
      </c>
    </row>
    <row r="531" spans="1:7" x14ac:dyDescent="0.25">
      <c r="A531" s="284" t="s">
        <v>818</v>
      </c>
      <c r="B531" s="1">
        <f t="shared" si="8"/>
        <v>9</v>
      </c>
      <c r="C531" s="284" t="s">
        <v>819</v>
      </c>
      <c r="D531" s="285">
        <v>544960887</v>
      </c>
      <c r="E531" s="285">
        <v>665481153</v>
      </c>
      <c r="F531" s="285">
        <v>0</v>
      </c>
      <c r="G531" s="285">
        <v>1210442040</v>
      </c>
    </row>
    <row r="532" spans="1:7" x14ac:dyDescent="0.25">
      <c r="A532" s="284" t="s">
        <v>820</v>
      </c>
      <c r="B532" s="1">
        <f t="shared" si="8"/>
        <v>13</v>
      </c>
      <c r="C532" s="284" t="s">
        <v>819</v>
      </c>
      <c r="D532" s="285">
        <v>544960887</v>
      </c>
      <c r="E532" s="285">
        <v>665481153</v>
      </c>
      <c r="F532" s="285">
        <v>0</v>
      </c>
      <c r="G532" s="285">
        <v>1210442040</v>
      </c>
    </row>
    <row r="533" spans="1:7" x14ac:dyDescent="0.25">
      <c r="A533" s="284" t="s">
        <v>821</v>
      </c>
      <c r="B533" s="1">
        <f t="shared" si="8"/>
        <v>9</v>
      </c>
      <c r="C533" s="284" t="s">
        <v>650</v>
      </c>
      <c r="D533" s="285">
        <v>1502084777</v>
      </c>
      <c r="E533" s="285">
        <v>1388027135</v>
      </c>
      <c r="F533" s="285">
        <v>0</v>
      </c>
      <c r="G533" s="285">
        <v>2890111912</v>
      </c>
    </row>
    <row r="534" spans="1:7" x14ac:dyDescent="0.25">
      <c r="A534" s="284" t="s">
        <v>822</v>
      </c>
      <c r="B534" s="1">
        <f t="shared" si="8"/>
        <v>13</v>
      </c>
      <c r="C534" s="284" t="s">
        <v>823</v>
      </c>
      <c r="D534" s="285">
        <v>575516943</v>
      </c>
      <c r="E534" s="285">
        <v>575516943</v>
      </c>
      <c r="F534" s="285">
        <v>0</v>
      </c>
      <c r="G534" s="285">
        <v>1151033886</v>
      </c>
    </row>
    <row r="535" spans="1:7" x14ac:dyDescent="0.25">
      <c r="A535" s="284" t="s">
        <v>824</v>
      </c>
      <c r="B535" s="1">
        <f t="shared" si="8"/>
        <v>13</v>
      </c>
      <c r="C535" s="284" t="s">
        <v>825</v>
      </c>
      <c r="D535" s="285">
        <v>926567834</v>
      </c>
      <c r="E535" s="285">
        <v>812510192</v>
      </c>
      <c r="F535" s="285">
        <v>0</v>
      </c>
      <c r="G535" s="285">
        <v>1739078026</v>
      </c>
    </row>
    <row r="536" spans="1:7" x14ac:dyDescent="0.25">
      <c r="A536" s="284" t="s">
        <v>826</v>
      </c>
      <c r="B536" s="1">
        <f t="shared" si="8"/>
        <v>6</v>
      </c>
      <c r="C536" s="284" t="s">
        <v>827</v>
      </c>
      <c r="D536" s="285">
        <v>15971155</v>
      </c>
      <c r="E536" s="285">
        <v>39086711.210000001</v>
      </c>
      <c r="F536" s="285">
        <v>346667</v>
      </c>
      <c r="G536" s="285">
        <v>54711199.210000001</v>
      </c>
    </row>
    <row r="537" spans="1:7" x14ac:dyDescent="0.25">
      <c r="A537" s="284" t="s">
        <v>828</v>
      </c>
      <c r="B537" s="1">
        <f t="shared" si="8"/>
        <v>9</v>
      </c>
      <c r="C537" s="284" t="s">
        <v>676</v>
      </c>
      <c r="D537" s="285">
        <v>15971155</v>
      </c>
      <c r="E537" s="285">
        <v>39086711.210000001</v>
      </c>
      <c r="F537" s="285">
        <v>346667</v>
      </c>
      <c r="G537" s="285">
        <v>54711199.210000001</v>
      </c>
    </row>
    <row r="538" spans="1:7" x14ac:dyDescent="0.25">
      <c r="A538" s="284" t="s">
        <v>829</v>
      </c>
      <c r="B538" s="1">
        <f t="shared" si="8"/>
        <v>13</v>
      </c>
      <c r="C538" s="284" t="s">
        <v>676</v>
      </c>
      <c r="D538" s="285">
        <v>15971155</v>
      </c>
      <c r="E538" s="285">
        <v>39086711.210000001</v>
      </c>
      <c r="F538" s="285">
        <v>346667</v>
      </c>
      <c r="G538" s="285">
        <v>54711199.210000001</v>
      </c>
    </row>
    <row r="539" spans="1:7" x14ac:dyDescent="0.25">
      <c r="A539" s="284" t="s">
        <v>830</v>
      </c>
      <c r="B539" s="1">
        <f t="shared" si="8"/>
        <v>6</v>
      </c>
      <c r="C539" s="284" t="s">
        <v>831</v>
      </c>
      <c r="D539" s="285">
        <v>11877998068</v>
      </c>
      <c r="E539" s="285">
        <v>16737217484</v>
      </c>
      <c r="F539" s="285">
        <v>3395301056</v>
      </c>
      <c r="G539" s="285">
        <v>25219914496</v>
      </c>
    </row>
    <row r="540" spans="1:7" x14ac:dyDescent="0.25">
      <c r="A540" s="284" t="s">
        <v>832</v>
      </c>
      <c r="B540" s="1">
        <f t="shared" si="8"/>
        <v>9</v>
      </c>
      <c r="C540" s="284" t="s">
        <v>673</v>
      </c>
      <c r="D540" s="285">
        <v>1581529000</v>
      </c>
      <c r="E540" s="285">
        <v>1830254900</v>
      </c>
      <c r="F540" s="285">
        <v>12500</v>
      </c>
      <c r="G540" s="285">
        <v>3411771400</v>
      </c>
    </row>
    <row r="541" spans="1:7" x14ac:dyDescent="0.25">
      <c r="A541" s="284" t="s">
        <v>833</v>
      </c>
      <c r="B541" s="1">
        <f t="shared" si="8"/>
        <v>13</v>
      </c>
      <c r="C541" s="284" t="s">
        <v>673</v>
      </c>
      <c r="D541" s="285">
        <v>1581529000</v>
      </c>
      <c r="E541" s="285">
        <v>1830254900</v>
      </c>
      <c r="F541" s="285">
        <v>12500</v>
      </c>
      <c r="G541" s="285">
        <v>3411771400</v>
      </c>
    </row>
    <row r="542" spans="1:7" x14ac:dyDescent="0.25">
      <c r="A542" s="284" t="s">
        <v>834</v>
      </c>
      <c r="B542" s="1">
        <f t="shared" si="8"/>
        <v>9</v>
      </c>
      <c r="C542" s="284" t="s">
        <v>835</v>
      </c>
      <c r="D542" s="285">
        <v>3462135304</v>
      </c>
      <c r="E542" s="285">
        <v>3799887077</v>
      </c>
      <c r="F542" s="285">
        <v>257202</v>
      </c>
      <c r="G542" s="285">
        <v>7261765179</v>
      </c>
    </row>
    <row r="543" spans="1:7" x14ac:dyDescent="0.25">
      <c r="A543" s="284" t="s">
        <v>836</v>
      </c>
      <c r="B543" s="1">
        <f t="shared" si="8"/>
        <v>13</v>
      </c>
      <c r="C543" s="284" t="s">
        <v>835</v>
      </c>
      <c r="D543" s="285">
        <v>3462135304</v>
      </c>
      <c r="E543" s="285">
        <v>3799887077</v>
      </c>
      <c r="F543" s="285">
        <v>257202</v>
      </c>
      <c r="G543" s="285">
        <v>7261765179</v>
      </c>
    </row>
    <row r="544" spans="1:7" x14ac:dyDescent="0.25">
      <c r="A544" s="284" t="s">
        <v>837</v>
      </c>
      <c r="B544" s="1">
        <f t="shared" si="8"/>
        <v>9</v>
      </c>
      <c r="C544" s="284" t="s">
        <v>838</v>
      </c>
      <c r="D544" s="285">
        <v>1089726400</v>
      </c>
      <c r="E544" s="285">
        <v>1311668600</v>
      </c>
      <c r="F544" s="285">
        <v>775300</v>
      </c>
      <c r="G544" s="285">
        <v>2400619700</v>
      </c>
    </row>
    <row r="545" spans="1:7" x14ac:dyDescent="0.25">
      <c r="A545" s="284" t="s">
        <v>839</v>
      </c>
      <c r="B545" s="1">
        <f t="shared" si="8"/>
        <v>13</v>
      </c>
      <c r="C545" s="284" t="s">
        <v>838</v>
      </c>
      <c r="D545" s="285">
        <v>1089726400</v>
      </c>
      <c r="E545" s="285">
        <v>1311668600</v>
      </c>
      <c r="F545" s="285">
        <v>775300</v>
      </c>
      <c r="G545" s="285">
        <v>2400619700</v>
      </c>
    </row>
    <row r="546" spans="1:7" ht="30" x14ac:dyDescent="0.25">
      <c r="A546" s="284" t="s">
        <v>840</v>
      </c>
      <c r="B546" s="1">
        <f t="shared" si="8"/>
        <v>9</v>
      </c>
      <c r="C546" s="284" t="s">
        <v>841</v>
      </c>
      <c r="D546" s="285">
        <v>3036475351</v>
      </c>
      <c r="E546" s="285">
        <v>3393531130</v>
      </c>
      <c r="F546" s="285">
        <v>364562</v>
      </c>
      <c r="G546" s="285">
        <v>6429641919</v>
      </c>
    </row>
    <row r="547" spans="1:7" ht="30" x14ac:dyDescent="0.25">
      <c r="A547" s="284" t="s">
        <v>842</v>
      </c>
      <c r="B547" s="1">
        <f t="shared" si="8"/>
        <v>13</v>
      </c>
      <c r="C547" s="284" t="s">
        <v>841</v>
      </c>
      <c r="D547" s="285">
        <v>3036475351</v>
      </c>
      <c r="E547" s="285">
        <v>3393531130</v>
      </c>
      <c r="F547" s="285">
        <v>364562</v>
      </c>
      <c r="G547" s="285">
        <v>6429641919</v>
      </c>
    </row>
    <row r="548" spans="1:7" ht="30" x14ac:dyDescent="0.25">
      <c r="A548" s="284" t="s">
        <v>843</v>
      </c>
      <c r="B548" s="1">
        <f t="shared" si="8"/>
        <v>9</v>
      </c>
      <c r="C548" s="284" t="s">
        <v>844</v>
      </c>
      <c r="D548" s="285">
        <v>2708132013</v>
      </c>
      <c r="E548" s="285">
        <v>6401875777</v>
      </c>
      <c r="F548" s="285">
        <v>3393891492</v>
      </c>
      <c r="G548" s="285">
        <v>5716116298</v>
      </c>
    </row>
    <row r="549" spans="1:7" ht="30" x14ac:dyDescent="0.25">
      <c r="A549" s="284" t="s">
        <v>845</v>
      </c>
      <c r="B549" s="1">
        <f t="shared" si="8"/>
        <v>13</v>
      </c>
      <c r="C549" s="284" t="s">
        <v>844</v>
      </c>
      <c r="D549" s="285">
        <v>2708132013</v>
      </c>
      <c r="E549" s="285">
        <v>6401875777</v>
      </c>
      <c r="F549" s="285">
        <v>3393891492</v>
      </c>
      <c r="G549" s="285">
        <v>5716116298</v>
      </c>
    </row>
    <row r="550" spans="1:7" x14ac:dyDescent="0.25">
      <c r="A550" s="284" t="s">
        <v>846</v>
      </c>
      <c r="B550" s="1">
        <f t="shared" si="8"/>
        <v>6</v>
      </c>
      <c r="C550" s="284" t="s">
        <v>847</v>
      </c>
      <c r="D550" s="285">
        <v>1977081600</v>
      </c>
      <c r="E550" s="285">
        <v>2288198500</v>
      </c>
      <c r="F550" s="285">
        <v>15800</v>
      </c>
      <c r="G550" s="285">
        <v>4265264300</v>
      </c>
    </row>
    <row r="551" spans="1:7" x14ac:dyDescent="0.25">
      <c r="A551" s="284" t="s">
        <v>848</v>
      </c>
      <c r="B551" s="1">
        <f t="shared" si="8"/>
        <v>9</v>
      </c>
      <c r="C551" s="284" t="s">
        <v>612</v>
      </c>
      <c r="D551" s="285">
        <v>1186164800</v>
      </c>
      <c r="E551" s="285">
        <v>1372729400</v>
      </c>
      <c r="F551" s="285">
        <v>9400</v>
      </c>
      <c r="G551" s="285">
        <v>2558884800</v>
      </c>
    </row>
    <row r="552" spans="1:7" x14ac:dyDescent="0.25">
      <c r="A552" s="284" t="s">
        <v>849</v>
      </c>
      <c r="B552" s="1">
        <f t="shared" si="8"/>
        <v>13</v>
      </c>
      <c r="C552" s="284" t="s">
        <v>612</v>
      </c>
      <c r="D552" s="285">
        <v>1186164800</v>
      </c>
      <c r="E552" s="285">
        <v>1372729400</v>
      </c>
      <c r="F552" s="285">
        <v>9400</v>
      </c>
      <c r="G552" s="285">
        <v>2558884800</v>
      </c>
    </row>
    <row r="553" spans="1:7" x14ac:dyDescent="0.25">
      <c r="A553" s="284" t="s">
        <v>850</v>
      </c>
      <c r="B553" s="1">
        <f t="shared" si="8"/>
        <v>9</v>
      </c>
      <c r="C553" s="284" t="s">
        <v>614</v>
      </c>
      <c r="D553" s="285">
        <v>197744800</v>
      </c>
      <c r="E553" s="285">
        <v>228904800</v>
      </c>
      <c r="F553" s="285">
        <v>1600</v>
      </c>
      <c r="G553" s="285">
        <v>426648000</v>
      </c>
    </row>
    <row r="554" spans="1:7" x14ac:dyDescent="0.25">
      <c r="A554" s="284" t="s">
        <v>851</v>
      </c>
      <c r="B554" s="1">
        <f t="shared" si="8"/>
        <v>13</v>
      </c>
      <c r="C554" s="284" t="s">
        <v>614</v>
      </c>
      <c r="D554" s="285">
        <v>197744800</v>
      </c>
      <c r="E554" s="285">
        <v>228904800</v>
      </c>
      <c r="F554" s="285">
        <v>1600</v>
      </c>
      <c r="G554" s="285">
        <v>426648000</v>
      </c>
    </row>
    <row r="555" spans="1:7" x14ac:dyDescent="0.25">
      <c r="A555" s="284" t="s">
        <v>852</v>
      </c>
      <c r="B555" s="1">
        <f t="shared" si="8"/>
        <v>9</v>
      </c>
      <c r="C555" s="284" t="s">
        <v>605</v>
      </c>
      <c r="D555" s="285">
        <v>197744800</v>
      </c>
      <c r="E555" s="285">
        <v>228904800</v>
      </c>
      <c r="F555" s="285">
        <v>1600</v>
      </c>
      <c r="G555" s="285">
        <v>426648000</v>
      </c>
    </row>
    <row r="556" spans="1:7" x14ac:dyDescent="0.25">
      <c r="A556" s="284" t="s">
        <v>853</v>
      </c>
      <c r="B556" s="1">
        <f t="shared" si="8"/>
        <v>13</v>
      </c>
      <c r="C556" s="284" t="s">
        <v>605</v>
      </c>
      <c r="D556" s="285">
        <v>197744800</v>
      </c>
      <c r="E556" s="285">
        <v>228904800</v>
      </c>
      <c r="F556" s="285">
        <v>1600</v>
      </c>
      <c r="G556" s="285">
        <v>426648000</v>
      </c>
    </row>
    <row r="557" spans="1:7" ht="30" x14ac:dyDescent="0.25">
      <c r="A557" s="284" t="s">
        <v>854</v>
      </c>
      <c r="B557" s="1">
        <f t="shared" si="8"/>
        <v>9</v>
      </c>
      <c r="C557" s="284" t="s">
        <v>603</v>
      </c>
      <c r="D557" s="285">
        <v>395427200</v>
      </c>
      <c r="E557" s="285">
        <v>457659500</v>
      </c>
      <c r="F557" s="285">
        <v>3200</v>
      </c>
      <c r="G557" s="285">
        <v>853083500</v>
      </c>
    </row>
    <row r="558" spans="1:7" ht="30" x14ac:dyDescent="0.25">
      <c r="A558" s="284" t="s">
        <v>855</v>
      </c>
      <c r="B558" s="1">
        <f t="shared" si="8"/>
        <v>13</v>
      </c>
      <c r="C558" s="284" t="s">
        <v>603</v>
      </c>
      <c r="D558" s="285">
        <v>395427200</v>
      </c>
      <c r="E558" s="285">
        <v>457659500</v>
      </c>
      <c r="F558" s="285">
        <v>3200</v>
      </c>
      <c r="G558" s="285">
        <v>853083500</v>
      </c>
    </row>
    <row r="559" spans="1:7" x14ac:dyDescent="0.25">
      <c r="A559" s="284" t="s">
        <v>856</v>
      </c>
      <c r="B559" s="1">
        <f t="shared" si="8"/>
        <v>6</v>
      </c>
      <c r="C559" s="284" t="s">
        <v>857</v>
      </c>
      <c r="D559" s="285">
        <v>17694352449</v>
      </c>
      <c r="E559" s="285">
        <v>19115362781</v>
      </c>
      <c r="F559" s="285">
        <v>633540035</v>
      </c>
      <c r="G559" s="285">
        <v>36176175195</v>
      </c>
    </row>
    <row r="560" spans="1:7" x14ac:dyDescent="0.25">
      <c r="A560" s="284" t="s">
        <v>858</v>
      </c>
      <c r="B560" s="1">
        <f t="shared" si="8"/>
        <v>9</v>
      </c>
      <c r="C560" s="284" t="s">
        <v>636</v>
      </c>
      <c r="D560" s="285">
        <v>1757473239</v>
      </c>
      <c r="E560" s="285">
        <v>1823301677</v>
      </c>
      <c r="F560" s="285">
        <v>0</v>
      </c>
      <c r="G560" s="285">
        <v>3580774916</v>
      </c>
    </row>
    <row r="561" spans="1:7" x14ac:dyDescent="0.25">
      <c r="A561" s="284" t="s">
        <v>859</v>
      </c>
      <c r="B561" s="1">
        <f t="shared" si="8"/>
        <v>13</v>
      </c>
      <c r="C561" s="284" t="s">
        <v>636</v>
      </c>
      <c r="D561" s="285">
        <v>1757473239</v>
      </c>
      <c r="E561" s="285">
        <v>1823301677</v>
      </c>
      <c r="F561" s="285">
        <v>0</v>
      </c>
      <c r="G561" s="285">
        <v>3580774916</v>
      </c>
    </row>
    <row r="562" spans="1:7" x14ac:dyDescent="0.25">
      <c r="A562" s="284" t="s">
        <v>860</v>
      </c>
      <c r="B562" s="1">
        <f t="shared" si="8"/>
        <v>9</v>
      </c>
      <c r="C562" s="284" t="s">
        <v>633</v>
      </c>
      <c r="D562" s="285">
        <v>3572266967</v>
      </c>
      <c r="E562" s="285">
        <v>3615703557</v>
      </c>
      <c r="F562" s="285">
        <v>0</v>
      </c>
      <c r="G562" s="285">
        <v>7187970524</v>
      </c>
    </row>
    <row r="563" spans="1:7" x14ac:dyDescent="0.25">
      <c r="A563" s="284" t="s">
        <v>861</v>
      </c>
      <c r="B563" s="1">
        <f t="shared" si="8"/>
        <v>13</v>
      </c>
      <c r="C563" s="284" t="s">
        <v>633</v>
      </c>
      <c r="D563" s="285">
        <v>3572266967</v>
      </c>
      <c r="E563" s="285">
        <v>3615703557</v>
      </c>
      <c r="F563" s="285">
        <v>0</v>
      </c>
      <c r="G563" s="285">
        <v>7187970524</v>
      </c>
    </row>
    <row r="564" spans="1:7" x14ac:dyDescent="0.25">
      <c r="A564" s="284" t="s">
        <v>862</v>
      </c>
      <c r="B564" s="1">
        <f t="shared" si="8"/>
        <v>9</v>
      </c>
      <c r="C564" s="284" t="s">
        <v>639</v>
      </c>
      <c r="D564" s="285">
        <v>1431438771</v>
      </c>
      <c r="E564" s="285">
        <v>1217021075</v>
      </c>
      <c r="F564" s="285">
        <v>0</v>
      </c>
      <c r="G564" s="285">
        <v>2648459846</v>
      </c>
    </row>
    <row r="565" spans="1:7" x14ac:dyDescent="0.25">
      <c r="A565" s="284" t="s">
        <v>863</v>
      </c>
      <c r="B565" s="1">
        <f t="shared" si="8"/>
        <v>13</v>
      </c>
      <c r="C565" s="284" t="s">
        <v>639</v>
      </c>
      <c r="D565" s="285">
        <v>1431438771</v>
      </c>
      <c r="E565" s="285">
        <v>1217021075</v>
      </c>
      <c r="F565" s="285">
        <v>0</v>
      </c>
      <c r="G565" s="285">
        <v>2648459846</v>
      </c>
    </row>
    <row r="566" spans="1:7" x14ac:dyDescent="0.25">
      <c r="A566" s="284" t="s">
        <v>864</v>
      </c>
      <c r="B566" s="1">
        <f t="shared" si="8"/>
        <v>9</v>
      </c>
      <c r="C566" s="284" t="s">
        <v>645</v>
      </c>
      <c r="D566" s="285">
        <v>3359713578</v>
      </c>
      <c r="E566" s="285">
        <v>3853178668</v>
      </c>
      <c r="F566" s="285">
        <v>0</v>
      </c>
      <c r="G566" s="285">
        <v>7212892246</v>
      </c>
    </row>
    <row r="567" spans="1:7" x14ac:dyDescent="0.25">
      <c r="A567" s="284" t="s">
        <v>865</v>
      </c>
      <c r="B567" s="1">
        <f t="shared" si="8"/>
        <v>13</v>
      </c>
      <c r="C567" s="284" t="s">
        <v>645</v>
      </c>
      <c r="D567" s="285">
        <v>3359713578</v>
      </c>
      <c r="E567" s="285">
        <v>3853178668</v>
      </c>
      <c r="F567" s="285">
        <v>0</v>
      </c>
      <c r="G567" s="285">
        <v>7212892246</v>
      </c>
    </row>
    <row r="568" spans="1:7" x14ac:dyDescent="0.25">
      <c r="A568" s="284" t="s">
        <v>866</v>
      </c>
      <c r="B568" s="1">
        <f t="shared" si="8"/>
        <v>9</v>
      </c>
      <c r="C568" s="284" t="s">
        <v>642</v>
      </c>
      <c r="D568" s="285">
        <v>1933365736</v>
      </c>
      <c r="E568" s="285">
        <v>1119391458</v>
      </c>
      <c r="F568" s="285">
        <v>0</v>
      </c>
      <c r="G568" s="285">
        <v>3052757194</v>
      </c>
    </row>
    <row r="569" spans="1:7" x14ac:dyDescent="0.25">
      <c r="A569" s="284" t="s">
        <v>867</v>
      </c>
      <c r="B569" s="1">
        <f t="shared" si="8"/>
        <v>13</v>
      </c>
      <c r="C569" s="284" t="s">
        <v>642</v>
      </c>
      <c r="D569" s="285">
        <v>1933365736</v>
      </c>
      <c r="E569" s="285">
        <v>1119391458</v>
      </c>
      <c r="F569" s="285">
        <v>0</v>
      </c>
      <c r="G569" s="285">
        <v>3052757194</v>
      </c>
    </row>
    <row r="570" spans="1:7" x14ac:dyDescent="0.25">
      <c r="A570" s="284" t="s">
        <v>868</v>
      </c>
      <c r="B570" s="1">
        <f t="shared" si="8"/>
        <v>9</v>
      </c>
      <c r="C570" s="284" t="s">
        <v>653</v>
      </c>
      <c r="D570" s="285">
        <v>158306134</v>
      </c>
      <c r="E570" s="285">
        <v>152700306</v>
      </c>
      <c r="F570" s="285">
        <v>0</v>
      </c>
      <c r="G570" s="285">
        <v>311006440</v>
      </c>
    </row>
    <row r="571" spans="1:7" x14ac:dyDescent="0.25">
      <c r="A571" s="284" t="s">
        <v>869</v>
      </c>
      <c r="B571" s="1">
        <f t="shared" si="8"/>
        <v>13</v>
      </c>
      <c r="C571" s="284" t="s">
        <v>653</v>
      </c>
      <c r="D571" s="285">
        <v>158306134</v>
      </c>
      <c r="E571" s="285">
        <v>152700306</v>
      </c>
      <c r="F571" s="285">
        <v>0</v>
      </c>
      <c r="G571" s="285">
        <v>311006440</v>
      </c>
    </row>
    <row r="572" spans="1:7" x14ac:dyDescent="0.25">
      <c r="A572" s="284" t="s">
        <v>870</v>
      </c>
      <c r="B572" s="1">
        <f t="shared" si="8"/>
        <v>9</v>
      </c>
      <c r="C572" s="284" t="s">
        <v>655</v>
      </c>
      <c r="D572" s="285">
        <v>5481788024</v>
      </c>
      <c r="E572" s="285">
        <v>7334066040</v>
      </c>
      <c r="F572" s="285">
        <v>633540035</v>
      </c>
      <c r="G572" s="285">
        <v>12182314029</v>
      </c>
    </row>
    <row r="573" spans="1:7" x14ac:dyDescent="0.25">
      <c r="A573" s="284" t="s">
        <v>871</v>
      </c>
      <c r="B573" s="1">
        <f t="shared" si="8"/>
        <v>13</v>
      </c>
      <c r="C573" s="284" t="s">
        <v>655</v>
      </c>
      <c r="D573" s="285">
        <v>85338158</v>
      </c>
      <c r="E573" s="285">
        <v>68946469</v>
      </c>
      <c r="F573" s="285">
        <v>0</v>
      </c>
      <c r="G573" s="285">
        <v>154284627</v>
      </c>
    </row>
    <row r="574" spans="1:7" x14ac:dyDescent="0.25">
      <c r="A574" s="284" t="s">
        <v>872</v>
      </c>
      <c r="B574" s="1">
        <f t="shared" si="8"/>
        <v>13</v>
      </c>
      <c r="C574" s="284" t="s">
        <v>873</v>
      </c>
      <c r="D574" s="285">
        <v>207274862</v>
      </c>
      <c r="E574" s="285">
        <v>232955336</v>
      </c>
      <c r="F574" s="285">
        <v>3000000</v>
      </c>
      <c r="G574" s="285">
        <v>437230198</v>
      </c>
    </row>
    <row r="575" spans="1:7" x14ac:dyDescent="0.25">
      <c r="A575" s="284" t="s">
        <v>874</v>
      </c>
      <c r="B575" s="1">
        <f t="shared" si="8"/>
        <v>13</v>
      </c>
      <c r="C575" s="284" t="s">
        <v>875</v>
      </c>
      <c r="D575" s="285">
        <v>4483775236</v>
      </c>
      <c r="E575" s="285">
        <v>6074703797</v>
      </c>
      <c r="F575" s="285">
        <v>630540035</v>
      </c>
      <c r="G575" s="285">
        <v>9927938998</v>
      </c>
    </row>
    <row r="576" spans="1:7" x14ac:dyDescent="0.25">
      <c r="A576" s="284" t="s">
        <v>876</v>
      </c>
      <c r="B576" s="1">
        <f t="shared" si="8"/>
        <v>13</v>
      </c>
      <c r="C576" s="284" t="s">
        <v>877</v>
      </c>
      <c r="D576" s="285">
        <v>580807656</v>
      </c>
      <c r="E576" s="285">
        <v>713561487</v>
      </c>
      <c r="F576" s="285">
        <v>0</v>
      </c>
      <c r="G576" s="285">
        <v>1294369143</v>
      </c>
    </row>
    <row r="577" spans="1:7" x14ac:dyDescent="0.25">
      <c r="A577" s="284" t="s">
        <v>1276</v>
      </c>
      <c r="B577" s="1">
        <f t="shared" si="8"/>
        <v>13</v>
      </c>
      <c r="C577" s="284" t="s">
        <v>1277</v>
      </c>
      <c r="D577" s="285">
        <v>0</v>
      </c>
      <c r="E577" s="285">
        <v>34811740</v>
      </c>
      <c r="F577" s="285">
        <v>0</v>
      </c>
      <c r="G577" s="285">
        <v>34811740</v>
      </c>
    </row>
    <row r="578" spans="1:7" x14ac:dyDescent="0.25">
      <c r="A578" s="284" t="s">
        <v>878</v>
      </c>
      <c r="B578" s="1">
        <f t="shared" si="8"/>
        <v>13</v>
      </c>
      <c r="C578" s="284" t="s">
        <v>879</v>
      </c>
      <c r="D578" s="285">
        <v>124592112</v>
      </c>
      <c r="E578" s="285">
        <v>209087211</v>
      </c>
      <c r="F578" s="285">
        <v>0</v>
      </c>
      <c r="G578" s="285">
        <v>333679323</v>
      </c>
    </row>
    <row r="579" spans="1:7" x14ac:dyDescent="0.25">
      <c r="A579" s="284" t="s">
        <v>880</v>
      </c>
      <c r="B579" s="1">
        <f t="shared" si="8"/>
        <v>6</v>
      </c>
      <c r="C579" s="284" t="s">
        <v>881</v>
      </c>
      <c r="D579" s="285">
        <v>11871964697.58</v>
      </c>
      <c r="E579" s="285">
        <v>51796475160.080002</v>
      </c>
      <c r="F579" s="285">
        <v>2565177224.21</v>
      </c>
      <c r="G579" s="285">
        <v>61103262633.449997</v>
      </c>
    </row>
    <row r="580" spans="1:7" x14ac:dyDescent="0.25">
      <c r="A580" s="284" t="s">
        <v>882</v>
      </c>
      <c r="B580" s="1">
        <f t="shared" si="8"/>
        <v>9</v>
      </c>
      <c r="C580" s="284" t="s">
        <v>883</v>
      </c>
      <c r="D580" s="285">
        <v>138363452</v>
      </c>
      <c r="E580" s="285">
        <v>19931228312.66</v>
      </c>
      <c r="F580" s="285">
        <v>218468608</v>
      </c>
      <c r="G580" s="285">
        <v>19851123156.66</v>
      </c>
    </row>
    <row r="581" spans="1:7" x14ac:dyDescent="0.25">
      <c r="A581" s="284" t="s">
        <v>884</v>
      </c>
      <c r="B581" s="1">
        <f t="shared" si="8"/>
        <v>13</v>
      </c>
      <c r="C581" s="284" t="s">
        <v>883</v>
      </c>
      <c r="D581" s="285">
        <v>138363452</v>
      </c>
      <c r="E581" s="285">
        <v>19931228312.66</v>
      </c>
      <c r="F581" s="285">
        <v>218468608</v>
      </c>
      <c r="G581" s="285">
        <v>19851123156.66</v>
      </c>
    </row>
    <row r="582" spans="1:7" x14ac:dyDescent="0.25">
      <c r="A582" s="284" t="s">
        <v>1112</v>
      </c>
      <c r="B582" s="1">
        <f t="shared" si="8"/>
        <v>9</v>
      </c>
      <c r="C582" s="284" t="s">
        <v>1110</v>
      </c>
      <c r="D582" s="285">
        <v>0</v>
      </c>
      <c r="E582" s="285">
        <v>7000000</v>
      </c>
      <c r="F582" s="285">
        <v>0</v>
      </c>
      <c r="G582" s="285">
        <v>7000000</v>
      </c>
    </row>
    <row r="583" spans="1:7" x14ac:dyDescent="0.25">
      <c r="A583" s="284" t="s">
        <v>1111</v>
      </c>
      <c r="B583" s="1">
        <f t="shared" si="8"/>
        <v>13</v>
      </c>
      <c r="C583" s="284" t="s">
        <v>1110</v>
      </c>
      <c r="D583" s="285">
        <v>0</v>
      </c>
      <c r="E583" s="285">
        <v>7000000</v>
      </c>
      <c r="F583" s="285">
        <v>0</v>
      </c>
      <c r="G583" s="285">
        <v>7000000</v>
      </c>
    </row>
    <row r="584" spans="1:7" x14ac:dyDescent="0.25">
      <c r="A584" s="284" t="s">
        <v>885</v>
      </c>
      <c r="B584" s="1">
        <f t="shared" si="8"/>
        <v>9</v>
      </c>
      <c r="C584" s="284" t="s">
        <v>886</v>
      </c>
      <c r="D584" s="285">
        <v>0</v>
      </c>
      <c r="E584" s="285">
        <v>508320000</v>
      </c>
      <c r="F584" s="285">
        <v>508320000</v>
      </c>
      <c r="G584" s="285">
        <v>0</v>
      </c>
    </row>
    <row r="585" spans="1:7" x14ac:dyDescent="0.25">
      <c r="A585" s="284" t="s">
        <v>887</v>
      </c>
      <c r="B585" s="1">
        <f t="shared" si="8"/>
        <v>13</v>
      </c>
      <c r="C585" s="284" t="s">
        <v>886</v>
      </c>
      <c r="D585" s="285">
        <v>0</v>
      </c>
      <c r="E585" s="285">
        <v>508320000</v>
      </c>
      <c r="F585" s="285">
        <v>508320000</v>
      </c>
      <c r="G585" s="285">
        <v>0</v>
      </c>
    </row>
    <row r="586" spans="1:7" x14ac:dyDescent="0.25">
      <c r="A586" s="284" t="s">
        <v>888</v>
      </c>
      <c r="B586" s="1">
        <f t="shared" ref="B586:B649" si="9">LEN(A586)</f>
        <v>9</v>
      </c>
      <c r="C586" s="284" t="s">
        <v>616</v>
      </c>
      <c r="D586" s="285">
        <v>583189724.85000002</v>
      </c>
      <c r="E586" s="285">
        <v>1395698404</v>
      </c>
      <c r="F586" s="285">
        <v>2000</v>
      </c>
      <c r="G586" s="285">
        <v>1978886128.8499999</v>
      </c>
    </row>
    <row r="587" spans="1:7" x14ac:dyDescent="0.25">
      <c r="A587" s="284" t="s">
        <v>889</v>
      </c>
      <c r="B587" s="1">
        <f t="shared" si="9"/>
        <v>13</v>
      </c>
      <c r="C587" s="284" t="s">
        <v>616</v>
      </c>
      <c r="D587" s="285">
        <v>583189724.85000002</v>
      </c>
      <c r="E587" s="285">
        <v>1395698404</v>
      </c>
      <c r="F587" s="285">
        <v>2000</v>
      </c>
      <c r="G587" s="285">
        <v>1978886128.8499999</v>
      </c>
    </row>
    <row r="588" spans="1:7" x14ac:dyDescent="0.25">
      <c r="A588" s="284" t="s">
        <v>890</v>
      </c>
      <c r="B588" s="1">
        <f t="shared" si="9"/>
        <v>9</v>
      </c>
      <c r="C588" s="284" t="s">
        <v>77</v>
      </c>
      <c r="D588" s="285">
        <v>690120081.27999997</v>
      </c>
      <c r="E588" s="285">
        <v>841387715.49000001</v>
      </c>
      <c r="F588" s="285">
        <v>110849699.73</v>
      </c>
      <c r="G588" s="285">
        <v>1420658097.04</v>
      </c>
    </row>
    <row r="589" spans="1:7" x14ac:dyDescent="0.25">
      <c r="A589" s="284" t="s">
        <v>891</v>
      </c>
      <c r="B589" s="1">
        <f t="shared" si="9"/>
        <v>13</v>
      </c>
      <c r="C589" s="284" t="s">
        <v>77</v>
      </c>
      <c r="D589" s="285">
        <v>690120081.27999997</v>
      </c>
      <c r="E589" s="285">
        <v>841387715.49000001</v>
      </c>
      <c r="F589" s="285">
        <v>110849699.73</v>
      </c>
      <c r="G589" s="285">
        <v>1420658097.04</v>
      </c>
    </row>
    <row r="590" spans="1:7" x14ac:dyDescent="0.25">
      <c r="A590" s="284" t="s">
        <v>892</v>
      </c>
      <c r="B590" s="1">
        <f t="shared" si="9"/>
        <v>9</v>
      </c>
      <c r="C590" s="284" t="s">
        <v>592</v>
      </c>
      <c r="D590" s="285">
        <v>56718734</v>
      </c>
      <c r="E590" s="285">
        <v>98218112</v>
      </c>
      <c r="F590" s="285">
        <v>619491</v>
      </c>
      <c r="G590" s="285">
        <v>154317355</v>
      </c>
    </row>
    <row r="591" spans="1:7" x14ac:dyDescent="0.25">
      <c r="A591" s="284" t="s">
        <v>893</v>
      </c>
      <c r="B591" s="1">
        <f t="shared" si="9"/>
        <v>13</v>
      </c>
      <c r="C591" s="284" t="s">
        <v>592</v>
      </c>
      <c r="D591" s="285">
        <v>56718734</v>
      </c>
      <c r="E591" s="285">
        <v>98218112</v>
      </c>
      <c r="F591" s="285">
        <v>619491</v>
      </c>
      <c r="G591" s="285">
        <v>154317355</v>
      </c>
    </row>
    <row r="592" spans="1:7" ht="30" x14ac:dyDescent="0.25">
      <c r="A592" s="284" t="s">
        <v>894</v>
      </c>
      <c r="B592" s="1">
        <f t="shared" si="9"/>
        <v>9</v>
      </c>
      <c r="C592" s="284" t="s">
        <v>366</v>
      </c>
      <c r="D592" s="285">
        <v>0</v>
      </c>
      <c r="E592" s="285">
        <v>8289017</v>
      </c>
      <c r="F592" s="285">
        <v>8289017</v>
      </c>
      <c r="G592" s="285">
        <v>0</v>
      </c>
    </row>
    <row r="593" spans="1:7" ht="30" x14ac:dyDescent="0.25">
      <c r="A593" s="284" t="s">
        <v>895</v>
      </c>
      <c r="B593" s="1">
        <f t="shared" si="9"/>
        <v>13</v>
      </c>
      <c r="C593" s="284" t="s">
        <v>366</v>
      </c>
      <c r="D593" s="285">
        <v>0</v>
      </c>
      <c r="E593" s="285">
        <v>8289017</v>
      </c>
      <c r="F593" s="285">
        <v>8289017</v>
      </c>
      <c r="G593" s="285">
        <v>0</v>
      </c>
    </row>
    <row r="594" spans="1:7" x14ac:dyDescent="0.25">
      <c r="A594" s="284" t="s">
        <v>1074</v>
      </c>
      <c r="B594" s="1">
        <f t="shared" si="9"/>
        <v>9</v>
      </c>
      <c r="C594" s="284" t="s">
        <v>1072</v>
      </c>
      <c r="D594" s="285">
        <v>0</v>
      </c>
      <c r="E594" s="285">
        <v>2149379725</v>
      </c>
      <c r="F594" s="285">
        <v>142978738</v>
      </c>
      <c r="G594" s="285">
        <v>2006400987</v>
      </c>
    </row>
    <row r="595" spans="1:7" x14ac:dyDescent="0.25">
      <c r="A595" s="284" t="s">
        <v>1073</v>
      </c>
      <c r="B595" s="1">
        <f t="shared" si="9"/>
        <v>13</v>
      </c>
      <c r="C595" s="284" t="s">
        <v>1072</v>
      </c>
      <c r="D595" s="285">
        <v>0</v>
      </c>
      <c r="E595" s="285">
        <v>2149379725</v>
      </c>
      <c r="F595" s="285">
        <v>142978738</v>
      </c>
      <c r="G595" s="285">
        <v>2006400987</v>
      </c>
    </row>
    <row r="596" spans="1:7" x14ac:dyDescent="0.25">
      <c r="A596" s="284" t="s">
        <v>1071</v>
      </c>
      <c r="B596" s="1">
        <f t="shared" si="9"/>
        <v>9</v>
      </c>
      <c r="C596" s="284" t="s">
        <v>1069</v>
      </c>
      <c r="D596" s="285">
        <v>0</v>
      </c>
      <c r="E596" s="285">
        <v>2822352388.9899998</v>
      </c>
      <c r="F596" s="285">
        <v>59729265</v>
      </c>
      <c r="G596" s="285">
        <v>2762623123.9899998</v>
      </c>
    </row>
    <row r="597" spans="1:7" x14ac:dyDescent="0.25">
      <c r="A597" s="284" t="s">
        <v>1070</v>
      </c>
      <c r="B597" s="1">
        <f t="shared" si="9"/>
        <v>13</v>
      </c>
      <c r="C597" s="284" t="s">
        <v>1069</v>
      </c>
      <c r="D597" s="285">
        <v>0</v>
      </c>
      <c r="E597" s="285">
        <v>2822352388.9899998</v>
      </c>
      <c r="F597" s="285">
        <v>59729265</v>
      </c>
      <c r="G597" s="285">
        <v>2762623123.9899998</v>
      </c>
    </row>
    <row r="598" spans="1:7" ht="30" x14ac:dyDescent="0.25">
      <c r="A598" s="284" t="s">
        <v>896</v>
      </c>
      <c r="B598" s="1">
        <f t="shared" si="9"/>
        <v>9</v>
      </c>
      <c r="C598" s="284" t="s">
        <v>897</v>
      </c>
      <c r="D598" s="285">
        <v>500483505.44999999</v>
      </c>
      <c r="E598" s="285">
        <v>692604684.02999997</v>
      </c>
      <c r="F598" s="285">
        <v>288900352.48000002</v>
      </c>
      <c r="G598" s="285">
        <v>904187837</v>
      </c>
    </row>
    <row r="599" spans="1:7" ht="30" x14ac:dyDescent="0.25">
      <c r="A599" s="284" t="s">
        <v>898</v>
      </c>
      <c r="B599" s="1">
        <f t="shared" si="9"/>
        <v>13</v>
      </c>
      <c r="C599" s="284" t="s">
        <v>897</v>
      </c>
      <c r="D599" s="285">
        <v>500483505.44999999</v>
      </c>
      <c r="E599" s="285">
        <v>692604684.02999997</v>
      </c>
      <c r="F599" s="285">
        <v>288900352.48000002</v>
      </c>
      <c r="G599" s="285">
        <v>904187837</v>
      </c>
    </row>
    <row r="600" spans="1:7" x14ac:dyDescent="0.25">
      <c r="A600" s="284" t="s">
        <v>1109</v>
      </c>
      <c r="B600" s="1">
        <f t="shared" si="9"/>
        <v>9</v>
      </c>
      <c r="C600" s="284" t="s">
        <v>391</v>
      </c>
      <c r="D600" s="285">
        <v>0</v>
      </c>
      <c r="E600" s="285">
        <v>0.12</v>
      </c>
      <c r="F600" s="285">
        <v>0</v>
      </c>
      <c r="G600" s="285">
        <v>0.12</v>
      </c>
    </row>
    <row r="601" spans="1:7" x14ac:dyDescent="0.25">
      <c r="A601" s="284" t="s">
        <v>1108</v>
      </c>
      <c r="B601" s="1">
        <f t="shared" si="9"/>
        <v>13</v>
      </c>
      <c r="C601" s="284" t="s">
        <v>391</v>
      </c>
      <c r="D601" s="285">
        <v>0</v>
      </c>
      <c r="E601" s="285">
        <v>0.12</v>
      </c>
      <c r="F601" s="285">
        <v>0</v>
      </c>
      <c r="G601" s="285">
        <v>0.12</v>
      </c>
    </row>
    <row r="602" spans="1:7" x14ac:dyDescent="0.25">
      <c r="A602" s="284" t="s">
        <v>1107</v>
      </c>
      <c r="B602" s="1">
        <f t="shared" si="9"/>
        <v>9</v>
      </c>
      <c r="C602" s="284" t="s">
        <v>493</v>
      </c>
      <c r="D602" s="285">
        <v>0</v>
      </c>
      <c r="E602" s="285">
        <v>18956667</v>
      </c>
      <c r="F602" s="285">
        <v>18956667</v>
      </c>
      <c r="G602" s="285">
        <v>0</v>
      </c>
    </row>
    <row r="603" spans="1:7" x14ac:dyDescent="0.25">
      <c r="A603" s="284" t="s">
        <v>1106</v>
      </c>
      <c r="B603" s="1">
        <f t="shared" si="9"/>
        <v>13</v>
      </c>
      <c r="C603" s="284" t="s">
        <v>493</v>
      </c>
      <c r="D603" s="285">
        <v>0</v>
      </c>
      <c r="E603" s="285">
        <v>18956667</v>
      </c>
      <c r="F603" s="285">
        <v>18956667</v>
      </c>
      <c r="G603" s="285">
        <v>0</v>
      </c>
    </row>
    <row r="604" spans="1:7" x14ac:dyDescent="0.25">
      <c r="A604" s="284" t="s">
        <v>899</v>
      </c>
      <c r="B604" s="1">
        <f t="shared" si="9"/>
        <v>9</v>
      </c>
      <c r="C604" s="284" t="s">
        <v>487</v>
      </c>
      <c r="D604" s="285">
        <v>7625628494</v>
      </c>
      <c r="E604" s="285">
        <v>18300574973</v>
      </c>
      <c r="F604" s="285">
        <v>940754160</v>
      </c>
      <c r="G604" s="285">
        <v>24985449307</v>
      </c>
    </row>
    <row r="605" spans="1:7" x14ac:dyDescent="0.25">
      <c r="A605" s="284" t="s">
        <v>900</v>
      </c>
      <c r="B605" s="1">
        <f t="shared" si="9"/>
        <v>13</v>
      </c>
      <c r="C605" s="284" t="s">
        <v>487</v>
      </c>
      <c r="D605" s="285">
        <v>7625628494</v>
      </c>
      <c r="E605" s="285">
        <v>18300574973</v>
      </c>
      <c r="F605" s="285">
        <v>940754160</v>
      </c>
      <c r="G605" s="285">
        <v>24985449307</v>
      </c>
    </row>
    <row r="606" spans="1:7" x14ac:dyDescent="0.25">
      <c r="A606" s="284" t="s">
        <v>901</v>
      </c>
      <c r="B606" s="1">
        <f t="shared" si="9"/>
        <v>9</v>
      </c>
      <c r="C606" s="284" t="s">
        <v>497</v>
      </c>
      <c r="D606" s="285">
        <v>2277460706</v>
      </c>
      <c r="E606" s="285">
        <v>5022465160.79</v>
      </c>
      <c r="F606" s="285">
        <v>267309226</v>
      </c>
      <c r="G606" s="285">
        <v>7032616640.79</v>
      </c>
    </row>
    <row r="607" spans="1:7" x14ac:dyDescent="0.25">
      <c r="A607" s="284" t="s">
        <v>902</v>
      </c>
      <c r="B607" s="1">
        <f t="shared" si="9"/>
        <v>13</v>
      </c>
      <c r="C607" s="284" t="s">
        <v>497</v>
      </c>
      <c r="D607" s="285">
        <v>2277460706</v>
      </c>
      <c r="E607" s="285">
        <v>5022465160.79</v>
      </c>
      <c r="F607" s="285">
        <v>267309226</v>
      </c>
      <c r="G607" s="285">
        <v>7032616640.79</v>
      </c>
    </row>
    <row r="608" spans="1:7" ht="30" x14ac:dyDescent="0.25">
      <c r="A608" s="284" t="s">
        <v>903</v>
      </c>
      <c r="B608" s="1">
        <f t="shared" si="9"/>
        <v>9</v>
      </c>
      <c r="C608" s="284" t="s">
        <v>904</v>
      </c>
      <c r="D608" s="285">
        <v>0</v>
      </c>
      <c r="E608" s="285">
        <v>0</v>
      </c>
      <c r="F608" s="285">
        <v>0</v>
      </c>
      <c r="G608" s="285">
        <v>0</v>
      </c>
    </row>
    <row r="609" spans="1:7" ht="30" x14ac:dyDescent="0.25">
      <c r="A609" s="284" t="s">
        <v>905</v>
      </c>
      <c r="B609" s="1">
        <f t="shared" si="9"/>
        <v>13</v>
      </c>
      <c r="C609" s="284" t="s">
        <v>904</v>
      </c>
      <c r="D609" s="285">
        <v>0</v>
      </c>
      <c r="E609" s="285">
        <v>0</v>
      </c>
      <c r="F609" s="285">
        <v>0</v>
      </c>
      <c r="G609" s="285">
        <v>0</v>
      </c>
    </row>
    <row r="610" spans="1:7" x14ac:dyDescent="0.25">
      <c r="A610" s="284" t="s">
        <v>906</v>
      </c>
      <c r="B610" s="1">
        <f t="shared" si="9"/>
        <v>6</v>
      </c>
      <c r="C610" s="284" t="s">
        <v>556</v>
      </c>
      <c r="D610" s="285">
        <v>40000</v>
      </c>
      <c r="E610" s="285">
        <v>375377700</v>
      </c>
      <c r="F610" s="285">
        <v>9206900</v>
      </c>
      <c r="G610" s="285">
        <v>366210800</v>
      </c>
    </row>
    <row r="611" spans="1:7" x14ac:dyDescent="0.25">
      <c r="A611" s="284" t="s">
        <v>1105</v>
      </c>
      <c r="B611" s="1">
        <f t="shared" si="9"/>
        <v>9</v>
      </c>
      <c r="C611" s="284" t="s">
        <v>558</v>
      </c>
      <c r="D611" s="285">
        <v>0</v>
      </c>
      <c r="E611" s="285">
        <v>341087000</v>
      </c>
      <c r="F611" s="285">
        <v>0</v>
      </c>
      <c r="G611" s="285">
        <v>341087000</v>
      </c>
    </row>
    <row r="612" spans="1:7" x14ac:dyDescent="0.25">
      <c r="A612" s="284" t="s">
        <v>1104</v>
      </c>
      <c r="B612" s="1">
        <f t="shared" si="9"/>
        <v>13</v>
      </c>
      <c r="C612" s="284" t="s">
        <v>558</v>
      </c>
      <c r="D612" s="285">
        <v>0</v>
      </c>
      <c r="E612" s="285">
        <v>341087000</v>
      </c>
      <c r="F612" s="285">
        <v>0</v>
      </c>
      <c r="G612" s="285">
        <v>341087000</v>
      </c>
    </row>
    <row r="613" spans="1:7" x14ac:dyDescent="0.25">
      <c r="A613" s="284" t="s">
        <v>1278</v>
      </c>
      <c r="B613" s="1">
        <f t="shared" si="9"/>
        <v>9</v>
      </c>
      <c r="C613" s="284" t="s">
        <v>37</v>
      </c>
      <c r="D613" s="285">
        <v>0</v>
      </c>
      <c r="E613" s="285">
        <v>3480000</v>
      </c>
      <c r="F613" s="285">
        <v>0</v>
      </c>
      <c r="G613" s="285">
        <v>3480000</v>
      </c>
    </row>
    <row r="614" spans="1:7" x14ac:dyDescent="0.25">
      <c r="A614" s="284" t="s">
        <v>1279</v>
      </c>
      <c r="B614" s="1">
        <f t="shared" si="9"/>
        <v>13</v>
      </c>
      <c r="C614" s="284" t="s">
        <v>37</v>
      </c>
      <c r="D614" s="285">
        <v>0</v>
      </c>
      <c r="E614" s="285">
        <v>3480000</v>
      </c>
      <c r="F614" s="285">
        <v>0</v>
      </c>
      <c r="G614" s="285">
        <v>3480000</v>
      </c>
    </row>
    <row r="615" spans="1:7" x14ac:dyDescent="0.25">
      <c r="A615" s="284" t="s">
        <v>1103</v>
      </c>
      <c r="B615" s="1">
        <f t="shared" si="9"/>
        <v>9</v>
      </c>
      <c r="C615" s="284" t="s">
        <v>564</v>
      </c>
      <c r="D615" s="285">
        <v>0</v>
      </c>
      <c r="E615" s="285">
        <v>30776800</v>
      </c>
      <c r="F615" s="285">
        <v>9206900</v>
      </c>
      <c r="G615" s="285">
        <v>21569900</v>
      </c>
    </row>
    <row r="616" spans="1:7" x14ac:dyDescent="0.25">
      <c r="A616" s="284" t="s">
        <v>1102</v>
      </c>
      <c r="B616" s="1">
        <f t="shared" si="9"/>
        <v>13</v>
      </c>
      <c r="C616" s="284" t="s">
        <v>564</v>
      </c>
      <c r="D616" s="285">
        <v>0</v>
      </c>
      <c r="E616" s="285">
        <v>30776800</v>
      </c>
      <c r="F616" s="285">
        <v>9206900</v>
      </c>
      <c r="G616" s="285">
        <v>21569900</v>
      </c>
    </row>
    <row r="617" spans="1:7" x14ac:dyDescent="0.25">
      <c r="A617" s="284" t="s">
        <v>907</v>
      </c>
      <c r="B617" s="1">
        <f t="shared" si="9"/>
        <v>9</v>
      </c>
      <c r="C617" s="284" t="s">
        <v>908</v>
      </c>
      <c r="D617" s="285">
        <v>40000</v>
      </c>
      <c r="E617" s="285">
        <v>33900</v>
      </c>
      <c r="F617" s="285">
        <v>0</v>
      </c>
      <c r="G617" s="285">
        <v>73900</v>
      </c>
    </row>
    <row r="618" spans="1:7" x14ac:dyDescent="0.25">
      <c r="A618" s="284" t="s">
        <v>909</v>
      </c>
      <c r="B618" s="1">
        <f t="shared" si="9"/>
        <v>13</v>
      </c>
      <c r="C618" s="284" t="s">
        <v>908</v>
      </c>
      <c r="D618" s="285">
        <v>40000</v>
      </c>
      <c r="E618" s="285">
        <v>33900</v>
      </c>
      <c r="F618" s="285">
        <v>0</v>
      </c>
      <c r="G618" s="285">
        <v>73900</v>
      </c>
    </row>
    <row r="619" spans="1:7" ht="30" x14ac:dyDescent="0.25">
      <c r="A619" s="284" t="s">
        <v>910</v>
      </c>
      <c r="B619" s="1">
        <f t="shared" si="9"/>
        <v>3</v>
      </c>
      <c r="C619" s="284" t="s">
        <v>911</v>
      </c>
      <c r="D619" s="285">
        <v>2368069481.6399999</v>
      </c>
      <c r="E619" s="285">
        <v>2123626508.73</v>
      </c>
      <c r="F619" s="285">
        <v>357645888.94</v>
      </c>
      <c r="G619" s="285">
        <v>4134050101.4299998</v>
      </c>
    </row>
    <row r="620" spans="1:7" ht="30" x14ac:dyDescent="0.25">
      <c r="A620" s="284" t="s">
        <v>912</v>
      </c>
      <c r="B620" s="1">
        <f t="shared" si="9"/>
        <v>6</v>
      </c>
      <c r="C620" s="284" t="s">
        <v>913</v>
      </c>
      <c r="D620" s="285">
        <v>1055530446.8099999</v>
      </c>
      <c r="E620" s="285">
        <v>1414822685.01</v>
      </c>
      <c r="F620" s="285">
        <v>349637527.51999998</v>
      </c>
      <c r="G620" s="285">
        <v>2120715604.3</v>
      </c>
    </row>
    <row r="621" spans="1:7" x14ac:dyDescent="0.25">
      <c r="A621" s="284" t="s">
        <v>914</v>
      </c>
      <c r="B621" s="1">
        <f t="shared" si="9"/>
        <v>9</v>
      </c>
      <c r="C621" s="284" t="s">
        <v>272</v>
      </c>
      <c r="D621" s="285">
        <v>329828074.25</v>
      </c>
      <c r="E621" s="285">
        <v>439770765.68000001</v>
      </c>
      <c r="F621" s="285">
        <v>109942691.42</v>
      </c>
      <c r="G621" s="285">
        <v>659656148.50999999</v>
      </c>
    </row>
    <row r="622" spans="1:7" x14ac:dyDescent="0.25">
      <c r="A622" s="284" t="s">
        <v>915</v>
      </c>
      <c r="B622" s="1">
        <f t="shared" si="9"/>
        <v>13</v>
      </c>
      <c r="C622" s="284" t="s">
        <v>202</v>
      </c>
      <c r="D622" s="285">
        <v>329828074.25</v>
      </c>
      <c r="E622" s="285">
        <v>439770765.68000001</v>
      </c>
      <c r="F622" s="285">
        <v>109942691.42</v>
      </c>
      <c r="G622" s="285">
        <v>659656148.50999999</v>
      </c>
    </row>
    <row r="623" spans="1:7" x14ac:dyDescent="0.25">
      <c r="A623" s="284" t="s">
        <v>916</v>
      </c>
      <c r="B623" s="1">
        <f t="shared" si="9"/>
        <v>9</v>
      </c>
      <c r="C623" s="284" t="s">
        <v>164</v>
      </c>
      <c r="D623" s="285">
        <v>15599568.42</v>
      </c>
      <c r="E623" s="285">
        <v>20799424.559999999</v>
      </c>
      <c r="F623" s="285">
        <v>5199856.1399999997</v>
      </c>
      <c r="G623" s="285">
        <v>31199136.84</v>
      </c>
    </row>
    <row r="624" spans="1:7" x14ac:dyDescent="0.25">
      <c r="A624" s="284" t="s">
        <v>917</v>
      </c>
      <c r="B624" s="1">
        <f t="shared" si="9"/>
        <v>13</v>
      </c>
      <c r="C624" s="284" t="s">
        <v>166</v>
      </c>
      <c r="D624" s="285">
        <v>15599568.42</v>
      </c>
      <c r="E624" s="285">
        <v>20799424.559999999</v>
      </c>
      <c r="F624" s="285">
        <v>5199856.1399999997</v>
      </c>
      <c r="G624" s="285">
        <v>31199136.84</v>
      </c>
    </row>
    <row r="625" spans="1:7" x14ac:dyDescent="0.25">
      <c r="A625" s="284" t="s">
        <v>918</v>
      </c>
      <c r="B625" s="1">
        <f t="shared" si="9"/>
        <v>9</v>
      </c>
      <c r="C625" s="284" t="s">
        <v>168</v>
      </c>
      <c r="D625" s="285">
        <v>160638.45000000001</v>
      </c>
      <c r="E625" s="285">
        <v>214184.6</v>
      </c>
      <c r="F625" s="285">
        <v>53546.15</v>
      </c>
      <c r="G625" s="285">
        <v>321276.90000000002</v>
      </c>
    </row>
    <row r="626" spans="1:7" ht="30" x14ac:dyDescent="0.25">
      <c r="A626" s="284" t="s">
        <v>919</v>
      </c>
      <c r="B626" s="1">
        <f t="shared" si="9"/>
        <v>13</v>
      </c>
      <c r="C626" s="284" t="s">
        <v>170</v>
      </c>
      <c r="D626" s="285">
        <v>160638.45000000001</v>
      </c>
      <c r="E626" s="285">
        <v>214184.6</v>
      </c>
      <c r="F626" s="285">
        <v>53546.15</v>
      </c>
      <c r="G626" s="285">
        <v>321276.90000000002</v>
      </c>
    </row>
    <row r="627" spans="1:7" x14ac:dyDescent="0.25">
      <c r="A627" s="284" t="s">
        <v>920</v>
      </c>
      <c r="B627" s="1">
        <f t="shared" si="9"/>
        <v>9</v>
      </c>
      <c r="C627" s="284" t="s">
        <v>121</v>
      </c>
      <c r="D627" s="285">
        <v>255954189.80000001</v>
      </c>
      <c r="E627" s="285">
        <v>363084973.07999998</v>
      </c>
      <c r="F627" s="285">
        <v>91220284.829999998</v>
      </c>
      <c r="G627" s="285">
        <v>527818878.05000001</v>
      </c>
    </row>
    <row r="628" spans="1:7" x14ac:dyDescent="0.25">
      <c r="A628" s="284" t="s">
        <v>921</v>
      </c>
      <c r="B628" s="1">
        <f t="shared" si="9"/>
        <v>13</v>
      </c>
      <c r="C628" s="284" t="s">
        <v>125</v>
      </c>
      <c r="D628" s="285">
        <v>7900132.79</v>
      </c>
      <c r="E628" s="285">
        <v>10380686.6</v>
      </c>
      <c r="F628" s="285">
        <v>2595171.65</v>
      </c>
      <c r="G628" s="285">
        <v>15685647.74</v>
      </c>
    </row>
    <row r="629" spans="1:7" x14ac:dyDescent="0.25">
      <c r="A629" s="284" t="s">
        <v>922</v>
      </c>
      <c r="B629" s="1">
        <f t="shared" si="9"/>
        <v>13</v>
      </c>
      <c r="C629" s="284" t="s">
        <v>127</v>
      </c>
      <c r="D629" s="285">
        <v>248054057.00999999</v>
      </c>
      <c r="E629" s="285">
        <v>352704286.48000002</v>
      </c>
      <c r="F629" s="285">
        <v>88625113.180000007</v>
      </c>
      <c r="G629" s="285">
        <v>512133230.31</v>
      </c>
    </row>
    <row r="630" spans="1:7" x14ac:dyDescent="0.25">
      <c r="A630" s="284" t="s">
        <v>923</v>
      </c>
      <c r="B630" s="1">
        <f t="shared" si="9"/>
        <v>9</v>
      </c>
      <c r="C630" s="284" t="s">
        <v>131</v>
      </c>
      <c r="D630" s="285">
        <v>365467.98</v>
      </c>
      <c r="E630" s="285">
        <v>487290.64</v>
      </c>
      <c r="F630" s="285">
        <v>121822.66</v>
      </c>
      <c r="G630" s="285">
        <v>730935.96</v>
      </c>
    </row>
    <row r="631" spans="1:7" x14ac:dyDescent="0.25">
      <c r="A631" s="284" t="s">
        <v>924</v>
      </c>
      <c r="B631" s="1">
        <f t="shared" si="9"/>
        <v>13</v>
      </c>
      <c r="C631" s="284" t="s">
        <v>133</v>
      </c>
      <c r="D631" s="285">
        <v>365467.98</v>
      </c>
      <c r="E631" s="285">
        <v>487290.64</v>
      </c>
      <c r="F631" s="285">
        <v>121822.66</v>
      </c>
      <c r="G631" s="285">
        <v>730935.96</v>
      </c>
    </row>
    <row r="632" spans="1:7" x14ac:dyDescent="0.25">
      <c r="A632" s="284" t="s">
        <v>925</v>
      </c>
      <c r="B632" s="1">
        <f t="shared" si="9"/>
        <v>9</v>
      </c>
      <c r="C632" s="284" t="s">
        <v>135</v>
      </c>
      <c r="D632" s="285">
        <v>42883613.890000001</v>
      </c>
      <c r="E632" s="285">
        <v>57305926.259999998</v>
      </c>
      <c r="F632" s="285">
        <v>14368343.609999999</v>
      </c>
      <c r="G632" s="285">
        <v>85821196.540000007</v>
      </c>
    </row>
    <row r="633" spans="1:7" x14ac:dyDescent="0.25">
      <c r="A633" s="284" t="s">
        <v>926</v>
      </c>
      <c r="B633" s="1">
        <f t="shared" si="9"/>
        <v>13</v>
      </c>
      <c r="C633" s="284" t="s">
        <v>137</v>
      </c>
      <c r="D633" s="285">
        <v>29261090.469999999</v>
      </c>
      <c r="E633" s="285">
        <v>38876378.590000004</v>
      </c>
      <c r="F633" s="285">
        <v>9721958.0600000005</v>
      </c>
      <c r="G633" s="285">
        <v>58415511</v>
      </c>
    </row>
    <row r="634" spans="1:7" x14ac:dyDescent="0.25">
      <c r="A634" s="284" t="s">
        <v>927</v>
      </c>
      <c r="B634" s="1">
        <f t="shared" si="9"/>
        <v>13</v>
      </c>
      <c r="C634" s="284" t="s">
        <v>139</v>
      </c>
      <c r="D634" s="285">
        <v>13507712.85</v>
      </c>
      <c r="E634" s="285">
        <v>18276466.91</v>
      </c>
      <c r="F634" s="285">
        <v>4608115.3600000003</v>
      </c>
      <c r="G634" s="285">
        <v>27176064.399999999</v>
      </c>
    </row>
    <row r="635" spans="1:7" ht="30" x14ac:dyDescent="0.25">
      <c r="A635" s="284" t="s">
        <v>928</v>
      </c>
      <c r="B635" s="1">
        <f t="shared" si="9"/>
        <v>13</v>
      </c>
      <c r="C635" s="284" t="s">
        <v>186</v>
      </c>
      <c r="D635" s="285">
        <v>114810.57</v>
      </c>
      <c r="E635" s="285">
        <v>153080.76</v>
      </c>
      <c r="F635" s="285">
        <v>38270.19</v>
      </c>
      <c r="G635" s="285">
        <v>229621.14</v>
      </c>
    </row>
    <row r="636" spans="1:7" x14ac:dyDescent="0.25">
      <c r="A636" s="284" t="s">
        <v>929</v>
      </c>
      <c r="B636" s="1">
        <f t="shared" si="9"/>
        <v>9</v>
      </c>
      <c r="C636" s="284" t="s">
        <v>143</v>
      </c>
      <c r="D636" s="285">
        <v>190278783.61000001</v>
      </c>
      <c r="E636" s="285">
        <v>255234737.81999999</v>
      </c>
      <c r="F636" s="285">
        <v>63800082.329999998</v>
      </c>
      <c r="G636" s="285">
        <v>381713439.10000002</v>
      </c>
    </row>
    <row r="637" spans="1:7" x14ac:dyDescent="0.25">
      <c r="A637" s="284" t="s">
        <v>930</v>
      </c>
      <c r="B637" s="1">
        <f t="shared" si="9"/>
        <v>13</v>
      </c>
      <c r="C637" s="284" t="s">
        <v>145</v>
      </c>
      <c r="D637" s="285">
        <v>86395509.75</v>
      </c>
      <c r="E637" s="285">
        <v>115673884.95999999</v>
      </c>
      <c r="F637" s="285">
        <v>28912181.809999999</v>
      </c>
      <c r="G637" s="285">
        <v>173157212.90000001</v>
      </c>
    </row>
    <row r="638" spans="1:7" x14ac:dyDescent="0.25">
      <c r="A638" s="284" t="s">
        <v>931</v>
      </c>
      <c r="B638" s="1">
        <f t="shared" si="9"/>
        <v>13</v>
      </c>
      <c r="C638" s="284" t="s">
        <v>147</v>
      </c>
      <c r="D638" s="285">
        <v>101906173.45</v>
      </c>
      <c r="E638" s="285">
        <v>136924718.97999999</v>
      </c>
      <c r="F638" s="285">
        <v>34228867.049999997</v>
      </c>
      <c r="G638" s="285">
        <v>204602025.38</v>
      </c>
    </row>
    <row r="639" spans="1:7" x14ac:dyDescent="0.25">
      <c r="A639" s="284" t="s">
        <v>932</v>
      </c>
      <c r="B639" s="1">
        <f t="shared" si="9"/>
        <v>13</v>
      </c>
      <c r="C639" s="284" t="s">
        <v>149</v>
      </c>
      <c r="D639" s="285">
        <v>1977100.41</v>
      </c>
      <c r="E639" s="285">
        <v>2636133.88</v>
      </c>
      <c r="F639" s="285">
        <v>659033.47</v>
      </c>
      <c r="G639" s="285">
        <v>3954200.82</v>
      </c>
    </row>
    <row r="640" spans="1:7" x14ac:dyDescent="0.25">
      <c r="A640" s="284" t="s">
        <v>933</v>
      </c>
      <c r="B640" s="1">
        <f t="shared" si="9"/>
        <v>9</v>
      </c>
      <c r="C640" s="284" t="s">
        <v>155</v>
      </c>
      <c r="D640" s="285">
        <v>12307923.84</v>
      </c>
      <c r="E640" s="285">
        <v>16410565.119999999</v>
      </c>
      <c r="F640" s="285">
        <v>4102641.28</v>
      </c>
      <c r="G640" s="285">
        <v>24615847.68</v>
      </c>
    </row>
    <row r="641" spans="1:7" x14ac:dyDescent="0.25">
      <c r="A641" s="284" t="s">
        <v>934</v>
      </c>
      <c r="B641" s="1">
        <f t="shared" si="9"/>
        <v>13</v>
      </c>
      <c r="C641" s="284" t="s">
        <v>157</v>
      </c>
      <c r="D641" s="285">
        <v>10817666.67</v>
      </c>
      <c r="E641" s="285">
        <v>14423555.560000001</v>
      </c>
      <c r="F641" s="285">
        <v>3605888.89</v>
      </c>
      <c r="G641" s="285">
        <v>21635333.34</v>
      </c>
    </row>
    <row r="642" spans="1:7" x14ac:dyDescent="0.25">
      <c r="A642" s="284" t="s">
        <v>935</v>
      </c>
      <c r="B642" s="1">
        <f t="shared" si="9"/>
        <v>13</v>
      </c>
      <c r="C642" s="284" t="s">
        <v>252</v>
      </c>
      <c r="D642" s="285">
        <v>1490257.17</v>
      </c>
      <c r="E642" s="285">
        <v>1987009.56</v>
      </c>
      <c r="F642" s="285">
        <v>496752.39</v>
      </c>
      <c r="G642" s="285">
        <v>2980514.34</v>
      </c>
    </row>
    <row r="643" spans="1:7" ht="30" x14ac:dyDescent="0.25">
      <c r="A643" s="284" t="s">
        <v>936</v>
      </c>
      <c r="B643" s="1">
        <f t="shared" si="9"/>
        <v>9</v>
      </c>
      <c r="C643" s="284" t="s">
        <v>196</v>
      </c>
      <c r="D643" s="285">
        <v>194194.8</v>
      </c>
      <c r="E643" s="285">
        <v>258926.4</v>
      </c>
      <c r="F643" s="285">
        <v>64731.6</v>
      </c>
      <c r="G643" s="285">
        <v>388389.6</v>
      </c>
    </row>
    <row r="644" spans="1:7" x14ac:dyDescent="0.25">
      <c r="A644" s="284" t="s">
        <v>937</v>
      </c>
      <c r="B644" s="1">
        <f t="shared" si="9"/>
        <v>13</v>
      </c>
      <c r="C644" s="284" t="s">
        <v>198</v>
      </c>
      <c r="D644" s="285">
        <v>194194.8</v>
      </c>
      <c r="E644" s="285">
        <v>258926.4</v>
      </c>
      <c r="F644" s="285">
        <v>64731.6</v>
      </c>
      <c r="G644" s="285">
        <v>388389.6</v>
      </c>
    </row>
    <row r="645" spans="1:7" x14ac:dyDescent="0.25">
      <c r="A645" s="284" t="s">
        <v>938</v>
      </c>
      <c r="B645" s="1">
        <f t="shared" si="9"/>
        <v>9</v>
      </c>
      <c r="C645" s="284" t="s">
        <v>312</v>
      </c>
      <c r="D645" s="285">
        <v>164303181.55000001</v>
      </c>
      <c r="E645" s="285">
        <v>180254686.22</v>
      </c>
      <c r="F645" s="285">
        <v>44577863.950000003</v>
      </c>
      <c r="G645" s="285">
        <v>299980003.81999999</v>
      </c>
    </row>
    <row r="646" spans="1:7" x14ac:dyDescent="0.25">
      <c r="A646" s="284" t="s">
        <v>939</v>
      </c>
      <c r="B646" s="1">
        <f t="shared" si="9"/>
        <v>13</v>
      </c>
      <c r="C646" s="284" t="s">
        <v>135</v>
      </c>
      <c r="D646" s="285">
        <v>477492.54</v>
      </c>
      <c r="E646" s="285">
        <v>44690358.979999997</v>
      </c>
      <c r="F646" s="285">
        <v>24991.67</v>
      </c>
      <c r="G646" s="285">
        <v>45142859.850000001</v>
      </c>
    </row>
    <row r="647" spans="1:7" x14ac:dyDescent="0.25">
      <c r="A647" s="284" t="s">
        <v>940</v>
      </c>
      <c r="B647" s="1">
        <f t="shared" si="9"/>
        <v>13</v>
      </c>
      <c r="C647" s="284" t="s">
        <v>143</v>
      </c>
      <c r="D647" s="285">
        <v>580710.88</v>
      </c>
      <c r="E647" s="285">
        <v>12891.67</v>
      </c>
      <c r="F647" s="285">
        <v>0</v>
      </c>
      <c r="G647" s="285">
        <v>593602.55000000005</v>
      </c>
    </row>
    <row r="648" spans="1:7" x14ac:dyDescent="0.25">
      <c r="A648" s="284" t="s">
        <v>941</v>
      </c>
      <c r="B648" s="1">
        <f t="shared" si="9"/>
        <v>13</v>
      </c>
      <c r="C648" s="284" t="s">
        <v>159</v>
      </c>
      <c r="D648" s="285">
        <v>163244978.13</v>
      </c>
      <c r="E648" s="285">
        <v>135551435.56999999</v>
      </c>
      <c r="F648" s="285">
        <v>44552872.280000001</v>
      </c>
      <c r="G648" s="285">
        <v>254243541.41999999</v>
      </c>
    </row>
    <row r="649" spans="1:7" x14ac:dyDescent="0.25">
      <c r="A649" s="284" t="s">
        <v>942</v>
      </c>
      <c r="B649" s="1">
        <f t="shared" si="9"/>
        <v>9</v>
      </c>
      <c r="C649" s="284" t="s">
        <v>327</v>
      </c>
      <c r="D649" s="285">
        <v>43654810.219999999</v>
      </c>
      <c r="E649" s="285">
        <v>81001204.629999995</v>
      </c>
      <c r="F649" s="285">
        <v>16185663.550000001</v>
      </c>
      <c r="G649" s="285">
        <v>108470351.3</v>
      </c>
    </row>
    <row r="650" spans="1:7" x14ac:dyDescent="0.25">
      <c r="A650" s="284" t="s">
        <v>943</v>
      </c>
      <c r="B650" s="1">
        <f t="shared" ref="B650:B713" si="10">LEN(A650)</f>
        <v>13</v>
      </c>
      <c r="C650" s="284" t="s">
        <v>168</v>
      </c>
      <c r="D650" s="285">
        <v>186459.3</v>
      </c>
      <c r="E650" s="285">
        <v>248612.4</v>
      </c>
      <c r="F650" s="285">
        <v>62153.1</v>
      </c>
      <c r="G650" s="285">
        <v>372918.6</v>
      </c>
    </row>
    <row r="651" spans="1:7" x14ac:dyDescent="0.25">
      <c r="A651" s="284" t="s">
        <v>944</v>
      </c>
      <c r="B651" s="1">
        <f t="shared" si="10"/>
        <v>13</v>
      </c>
      <c r="C651" s="284" t="s">
        <v>121</v>
      </c>
      <c r="D651" s="285">
        <v>2118366.35</v>
      </c>
      <c r="E651" s="285">
        <v>18595804.440000001</v>
      </c>
      <c r="F651" s="285">
        <v>4667055.84</v>
      </c>
      <c r="G651" s="285">
        <v>16047114.949999999</v>
      </c>
    </row>
    <row r="652" spans="1:7" x14ac:dyDescent="0.25">
      <c r="A652" s="284" t="s">
        <v>945</v>
      </c>
      <c r="B652" s="1">
        <f t="shared" si="10"/>
        <v>13</v>
      </c>
      <c r="C652" s="284" t="s">
        <v>131</v>
      </c>
      <c r="D652" s="285">
        <v>41876.76</v>
      </c>
      <c r="E652" s="285">
        <v>55835.68</v>
      </c>
      <c r="F652" s="285">
        <v>13958.92</v>
      </c>
      <c r="G652" s="285">
        <v>83753.52</v>
      </c>
    </row>
    <row r="653" spans="1:7" x14ac:dyDescent="0.25">
      <c r="A653" s="284" t="s">
        <v>946</v>
      </c>
      <c r="B653" s="1">
        <f t="shared" si="10"/>
        <v>13</v>
      </c>
      <c r="C653" s="284" t="s">
        <v>135</v>
      </c>
      <c r="D653" s="285">
        <v>1877998.98</v>
      </c>
      <c r="E653" s="285">
        <v>2874522.91</v>
      </c>
      <c r="F653" s="285">
        <v>709788.43</v>
      </c>
      <c r="G653" s="285">
        <v>4042733.46</v>
      </c>
    </row>
    <row r="654" spans="1:7" x14ac:dyDescent="0.25">
      <c r="A654" s="284" t="s">
        <v>947</v>
      </c>
      <c r="B654" s="1">
        <f t="shared" si="10"/>
        <v>13</v>
      </c>
      <c r="C654" s="284" t="s">
        <v>143</v>
      </c>
      <c r="D654" s="285">
        <v>25644834.550000001</v>
      </c>
      <c r="E654" s="285">
        <v>45727266.240000002</v>
      </c>
      <c r="F654" s="285">
        <v>7357916.5199999996</v>
      </c>
      <c r="G654" s="285">
        <v>64014184.270000003</v>
      </c>
    </row>
    <row r="655" spans="1:7" x14ac:dyDescent="0.25">
      <c r="A655" s="284" t="s">
        <v>948</v>
      </c>
      <c r="B655" s="1">
        <f t="shared" si="10"/>
        <v>13</v>
      </c>
      <c r="C655" s="284" t="s">
        <v>155</v>
      </c>
      <c r="D655" s="285">
        <v>13785274.279999999</v>
      </c>
      <c r="E655" s="285">
        <v>13499162.960000001</v>
      </c>
      <c r="F655" s="285">
        <v>3374790.74</v>
      </c>
      <c r="G655" s="285">
        <v>23909646.5</v>
      </c>
    </row>
    <row r="656" spans="1:7" x14ac:dyDescent="0.25">
      <c r="A656" s="284" t="s">
        <v>949</v>
      </c>
      <c r="B656" s="1">
        <f t="shared" si="10"/>
        <v>6</v>
      </c>
      <c r="C656" s="284" t="s">
        <v>950</v>
      </c>
      <c r="D656" s="285">
        <v>420367173.60000002</v>
      </c>
      <c r="E656" s="285">
        <v>420367174.01999998</v>
      </c>
      <c r="F656" s="285">
        <v>0</v>
      </c>
      <c r="G656" s="285">
        <v>840734347.62</v>
      </c>
    </row>
    <row r="657" spans="1:7" x14ac:dyDescent="0.25">
      <c r="A657" s="284" t="s">
        <v>951</v>
      </c>
      <c r="B657" s="1">
        <f t="shared" si="10"/>
        <v>9</v>
      </c>
      <c r="C657" s="284" t="s">
        <v>391</v>
      </c>
      <c r="D657" s="285">
        <v>420367173.60000002</v>
      </c>
      <c r="E657" s="285">
        <v>420367174.01999998</v>
      </c>
      <c r="F657" s="285">
        <v>0</v>
      </c>
      <c r="G657" s="285">
        <v>840734347.62</v>
      </c>
    </row>
    <row r="658" spans="1:7" x14ac:dyDescent="0.25">
      <c r="A658" s="284" t="s">
        <v>952</v>
      </c>
      <c r="B658" s="1">
        <f t="shared" si="10"/>
        <v>13</v>
      </c>
      <c r="C658" s="284" t="s">
        <v>391</v>
      </c>
      <c r="D658" s="285">
        <v>420367173.60000002</v>
      </c>
      <c r="E658" s="285">
        <v>420367174.01999998</v>
      </c>
      <c r="F658" s="285">
        <v>0</v>
      </c>
      <c r="G658" s="285">
        <v>840734347.62</v>
      </c>
    </row>
    <row r="659" spans="1:7" x14ac:dyDescent="0.25">
      <c r="A659" s="284" t="s">
        <v>953</v>
      </c>
      <c r="B659" s="1">
        <f t="shared" si="10"/>
        <v>6</v>
      </c>
      <c r="C659" s="284" t="s">
        <v>954</v>
      </c>
      <c r="D659" s="285">
        <v>892171861.23000002</v>
      </c>
      <c r="E659" s="285">
        <v>288436649.69999999</v>
      </c>
      <c r="F659" s="285">
        <v>8008361.4199999999</v>
      </c>
      <c r="G659" s="285">
        <v>1172600149.51</v>
      </c>
    </row>
    <row r="660" spans="1:7" x14ac:dyDescent="0.25">
      <c r="A660" s="284" t="s">
        <v>955</v>
      </c>
      <c r="B660" s="1">
        <f t="shared" si="10"/>
        <v>9</v>
      </c>
      <c r="C660" s="284" t="s">
        <v>696</v>
      </c>
      <c r="D660" s="285">
        <v>892171861.23000002</v>
      </c>
      <c r="E660" s="285">
        <v>288436649.69999999</v>
      </c>
      <c r="F660" s="285">
        <v>8008361.4199999999</v>
      </c>
      <c r="G660" s="285">
        <v>1172600149.51</v>
      </c>
    </row>
    <row r="661" spans="1:7" x14ac:dyDescent="0.25">
      <c r="A661" s="284" t="s">
        <v>956</v>
      </c>
      <c r="B661" s="1">
        <f t="shared" si="10"/>
        <v>13</v>
      </c>
      <c r="C661" s="284" t="s">
        <v>696</v>
      </c>
      <c r="D661" s="285">
        <v>892171861.23000002</v>
      </c>
      <c r="E661" s="285">
        <v>288436649.69999999</v>
      </c>
      <c r="F661" s="285">
        <v>8008361.4199999999</v>
      </c>
      <c r="G661" s="285">
        <v>1172600149.51</v>
      </c>
    </row>
    <row r="662" spans="1:7" x14ac:dyDescent="0.25">
      <c r="A662" s="284" t="s">
        <v>957</v>
      </c>
      <c r="B662" s="1">
        <f t="shared" si="10"/>
        <v>3</v>
      </c>
      <c r="C662" s="284" t="s">
        <v>770</v>
      </c>
      <c r="D662" s="285">
        <v>89111303</v>
      </c>
      <c r="E662" s="285">
        <v>161819030.59999999</v>
      </c>
      <c r="F662" s="285">
        <v>16466965</v>
      </c>
      <c r="G662" s="285">
        <v>234463368.59999999</v>
      </c>
    </row>
    <row r="663" spans="1:7" x14ac:dyDescent="0.25">
      <c r="A663" s="284" t="s">
        <v>958</v>
      </c>
      <c r="B663" s="1">
        <f t="shared" si="10"/>
        <v>6</v>
      </c>
      <c r="C663" s="284" t="s">
        <v>959</v>
      </c>
      <c r="D663" s="285">
        <v>89111303</v>
      </c>
      <c r="E663" s="285">
        <v>161819030.59999999</v>
      </c>
      <c r="F663" s="285">
        <v>16466965</v>
      </c>
      <c r="G663" s="285">
        <v>234463368.59999999</v>
      </c>
    </row>
    <row r="664" spans="1:7" x14ac:dyDescent="0.25">
      <c r="A664" s="284" t="s">
        <v>960</v>
      </c>
      <c r="B664" s="1">
        <f t="shared" si="10"/>
        <v>9</v>
      </c>
      <c r="C664" s="284" t="s">
        <v>961</v>
      </c>
      <c r="D664" s="285">
        <v>89111303</v>
      </c>
      <c r="E664" s="285">
        <v>161819030.59999999</v>
      </c>
      <c r="F664" s="285">
        <v>16466965</v>
      </c>
      <c r="G664" s="285">
        <v>234463368.59999999</v>
      </c>
    </row>
    <row r="665" spans="1:7" x14ac:dyDescent="0.25">
      <c r="A665" s="284" t="s">
        <v>962</v>
      </c>
      <c r="B665" s="1">
        <f t="shared" si="10"/>
        <v>3</v>
      </c>
      <c r="C665" s="284" t="s">
        <v>963</v>
      </c>
      <c r="D665" s="285">
        <v>691677423.09000003</v>
      </c>
      <c r="E665" s="285">
        <v>369662852.89999998</v>
      </c>
      <c r="F665" s="285">
        <v>160250445.40000001</v>
      </c>
      <c r="G665" s="285">
        <v>901089830.59000003</v>
      </c>
    </row>
    <row r="666" spans="1:7" x14ac:dyDescent="0.25">
      <c r="A666" s="284" t="s">
        <v>964</v>
      </c>
      <c r="B666" s="1">
        <f t="shared" si="10"/>
        <v>6</v>
      </c>
      <c r="C666" s="284" t="s">
        <v>965</v>
      </c>
      <c r="D666" s="285">
        <v>691677423.09000003</v>
      </c>
      <c r="E666" s="285">
        <v>369662852.89999998</v>
      </c>
      <c r="F666" s="285">
        <v>160250445.40000001</v>
      </c>
      <c r="G666" s="285">
        <v>901089830.59000003</v>
      </c>
    </row>
    <row r="667" spans="1:7" x14ac:dyDescent="0.25">
      <c r="A667" s="284" t="s">
        <v>966</v>
      </c>
      <c r="B667" s="1">
        <f t="shared" si="10"/>
        <v>9</v>
      </c>
      <c r="C667" s="284" t="s">
        <v>967</v>
      </c>
      <c r="D667" s="285">
        <v>34042798.689999998</v>
      </c>
      <c r="E667" s="285">
        <v>20872996.789999999</v>
      </c>
      <c r="F667" s="285">
        <v>0</v>
      </c>
      <c r="G667" s="285">
        <v>54915795.479999997</v>
      </c>
    </row>
    <row r="668" spans="1:7" x14ac:dyDescent="0.25">
      <c r="A668" s="284" t="s">
        <v>968</v>
      </c>
      <c r="B668" s="1">
        <f t="shared" si="10"/>
        <v>13</v>
      </c>
      <c r="C668" s="284" t="s">
        <v>967</v>
      </c>
      <c r="D668" s="285">
        <v>34042798.689999998</v>
      </c>
      <c r="E668" s="285">
        <v>20872996.789999999</v>
      </c>
      <c r="F668" s="285">
        <v>0</v>
      </c>
      <c r="G668" s="285">
        <v>54915795.479999997</v>
      </c>
    </row>
    <row r="669" spans="1:7" ht="30" x14ac:dyDescent="0.25">
      <c r="A669" s="284" t="s">
        <v>969</v>
      </c>
      <c r="B669" s="1">
        <f t="shared" si="10"/>
        <v>9</v>
      </c>
      <c r="C669" s="284" t="s">
        <v>970</v>
      </c>
      <c r="D669" s="285">
        <v>160249894.40000001</v>
      </c>
      <c r="E669" s="285">
        <v>347785695.11000001</v>
      </c>
      <c r="F669" s="285">
        <v>160249894.40000001</v>
      </c>
      <c r="G669" s="285">
        <v>347785695.11000001</v>
      </c>
    </row>
    <row r="670" spans="1:7" x14ac:dyDescent="0.25">
      <c r="A670" s="284" t="s">
        <v>971</v>
      </c>
      <c r="B670" s="1">
        <f t="shared" si="10"/>
        <v>13</v>
      </c>
      <c r="C670" s="284" t="s">
        <v>143</v>
      </c>
      <c r="D670" s="285">
        <v>160249894.40000001</v>
      </c>
      <c r="E670" s="285">
        <v>0</v>
      </c>
      <c r="F670" s="285">
        <v>160249894.40000001</v>
      </c>
      <c r="G670" s="285">
        <v>0</v>
      </c>
    </row>
    <row r="671" spans="1:7" ht="30" x14ac:dyDescent="0.25">
      <c r="A671" s="284" t="s">
        <v>1097</v>
      </c>
      <c r="B671" s="1">
        <f t="shared" si="10"/>
        <v>13</v>
      </c>
      <c r="C671" s="284" t="s">
        <v>970</v>
      </c>
      <c r="D671" s="285">
        <v>0</v>
      </c>
      <c r="E671" s="285">
        <v>347785695.11000001</v>
      </c>
      <c r="F671" s="285">
        <v>0</v>
      </c>
      <c r="G671" s="285">
        <v>347785695.11000001</v>
      </c>
    </row>
    <row r="672" spans="1:7" x14ac:dyDescent="0.25">
      <c r="A672" s="284" t="s">
        <v>972</v>
      </c>
      <c r="B672" s="1">
        <f t="shared" si="10"/>
        <v>9</v>
      </c>
      <c r="C672" s="284" t="s">
        <v>973</v>
      </c>
      <c r="D672" s="285">
        <v>497382000</v>
      </c>
      <c r="E672" s="285">
        <v>1000000</v>
      </c>
      <c r="F672" s="285">
        <v>0</v>
      </c>
      <c r="G672" s="285">
        <v>498382000</v>
      </c>
    </row>
    <row r="673" spans="1:7" x14ac:dyDescent="0.25">
      <c r="A673" s="284" t="s">
        <v>974</v>
      </c>
      <c r="B673" s="1">
        <f t="shared" si="10"/>
        <v>13</v>
      </c>
      <c r="C673" s="284" t="s">
        <v>973</v>
      </c>
      <c r="D673" s="285">
        <v>497382000</v>
      </c>
      <c r="E673" s="285">
        <v>1000000</v>
      </c>
      <c r="F673" s="285">
        <v>0</v>
      </c>
      <c r="G673" s="285">
        <v>498382000</v>
      </c>
    </row>
    <row r="674" spans="1:7" x14ac:dyDescent="0.25">
      <c r="A674" s="284" t="s">
        <v>975</v>
      </c>
      <c r="B674" s="1">
        <f t="shared" si="10"/>
        <v>9</v>
      </c>
      <c r="C674" s="284" t="s">
        <v>976</v>
      </c>
      <c r="D674" s="285">
        <v>2730</v>
      </c>
      <c r="E674" s="285">
        <v>4161</v>
      </c>
      <c r="F674" s="285">
        <v>551</v>
      </c>
      <c r="G674" s="285">
        <v>6340</v>
      </c>
    </row>
    <row r="675" spans="1:7" x14ac:dyDescent="0.25">
      <c r="A675" s="284" t="s">
        <v>977</v>
      </c>
      <c r="B675" s="1">
        <f t="shared" si="10"/>
        <v>13</v>
      </c>
      <c r="C675" s="284" t="s">
        <v>795</v>
      </c>
      <c r="D675" s="285">
        <v>2730</v>
      </c>
      <c r="E675" s="285">
        <v>4161</v>
      </c>
      <c r="F675" s="285">
        <v>551</v>
      </c>
      <c r="G675" s="285">
        <v>6340</v>
      </c>
    </row>
    <row r="676" spans="1:7" x14ac:dyDescent="0.25">
      <c r="A676" s="284" t="s">
        <v>978</v>
      </c>
      <c r="B676" s="1">
        <f t="shared" si="10"/>
        <v>1</v>
      </c>
      <c r="C676" s="284" t="s">
        <v>979</v>
      </c>
      <c r="D676" s="285">
        <v>0</v>
      </c>
      <c r="E676" s="285">
        <v>4884031.78</v>
      </c>
      <c r="F676" s="285">
        <v>4884031.78</v>
      </c>
      <c r="G676" s="285">
        <v>0</v>
      </c>
    </row>
    <row r="677" spans="1:7" x14ac:dyDescent="0.25">
      <c r="A677" s="284" t="s">
        <v>980</v>
      </c>
      <c r="B677" s="1">
        <f t="shared" si="10"/>
        <v>3</v>
      </c>
      <c r="C677" s="284" t="s">
        <v>981</v>
      </c>
      <c r="D677" s="285">
        <v>282747905.33999997</v>
      </c>
      <c r="E677" s="285">
        <v>4884031.78</v>
      </c>
      <c r="F677" s="285">
        <v>0</v>
      </c>
      <c r="G677" s="285">
        <v>287631937.12</v>
      </c>
    </row>
    <row r="678" spans="1:7" ht="30" x14ac:dyDescent="0.25">
      <c r="A678" s="284" t="s">
        <v>982</v>
      </c>
      <c r="B678" s="1">
        <f t="shared" si="10"/>
        <v>6</v>
      </c>
      <c r="C678" s="284" t="s">
        <v>983</v>
      </c>
      <c r="D678" s="285">
        <v>282747905.33999997</v>
      </c>
      <c r="E678" s="285">
        <v>4884031.78</v>
      </c>
      <c r="F678" s="285">
        <v>0</v>
      </c>
      <c r="G678" s="285">
        <v>287631937.12</v>
      </c>
    </row>
    <row r="679" spans="1:7" x14ac:dyDescent="0.25">
      <c r="A679" s="284" t="s">
        <v>984</v>
      </c>
      <c r="B679" s="1">
        <f t="shared" si="10"/>
        <v>9</v>
      </c>
      <c r="C679" s="284" t="s">
        <v>696</v>
      </c>
      <c r="D679" s="285">
        <v>282747905.33999997</v>
      </c>
      <c r="E679" s="285">
        <v>4884031.78</v>
      </c>
      <c r="F679" s="285">
        <v>0</v>
      </c>
      <c r="G679" s="285">
        <v>287631937.12</v>
      </c>
    </row>
    <row r="680" spans="1:7" x14ac:dyDescent="0.25">
      <c r="A680" s="284" t="s">
        <v>985</v>
      </c>
      <c r="B680" s="1">
        <f t="shared" si="10"/>
        <v>13</v>
      </c>
      <c r="C680" s="284" t="s">
        <v>696</v>
      </c>
      <c r="D680" s="285">
        <v>282747905.33999997</v>
      </c>
      <c r="E680" s="285">
        <v>4884031.78</v>
      </c>
      <c r="F680" s="285">
        <v>0</v>
      </c>
      <c r="G680" s="285">
        <v>287631937.12</v>
      </c>
    </row>
    <row r="681" spans="1:7" x14ac:dyDescent="0.25">
      <c r="A681" s="284" t="s">
        <v>986</v>
      </c>
      <c r="B681" s="1">
        <f t="shared" si="10"/>
        <v>3</v>
      </c>
      <c r="C681" s="284" t="s">
        <v>987</v>
      </c>
      <c r="D681" s="285">
        <v>13398151630.4</v>
      </c>
      <c r="E681" s="285">
        <v>0</v>
      </c>
      <c r="F681" s="285">
        <v>0</v>
      </c>
      <c r="G681" s="285">
        <v>13398151630.4</v>
      </c>
    </row>
    <row r="682" spans="1:7" x14ac:dyDescent="0.25">
      <c r="A682" s="284" t="s">
        <v>988</v>
      </c>
      <c r="B682" s="1">
        <f t="shared" si="10"/>
        <v>6</v>
      </c>
      <c r="C682" s="284" t="s">
        <v>989</v>
      </c>
      <c r="D682" s="285">
        <v>9088337426.8500004</v>
      </c>
      <c r="E682" s="285">
        <v>0</v>
      </c>
      <c r="F682" s="285">
        <v>0</v>
      </c>
      <c r="G682" s="285">
        <v>9088337426.8500004</v>
      </c>
    </row>
    <row r="683" spans="1:7" x14ac:dyDescent="0.25">
      <c r="A683" s="284" t="s">
        <v>990</v>
      </c>
      <c r="B683" s="1">
        <f t="shared" si="10"/>
        <v>9</v>
      </c>
      <c r="C683" s="284" t="s">
        <v>744</v>
      </c>
      <c r="D683" s="285">
        <v>9088337426.8500004</v>
      </c>
      <c r="E683" s="285">
        <v>0</v>
      </c>
      <c r="F683" s="285">
        <v>0</v>
      </c>
      <c r="G683" s="285">
        <v>9088337426.8500004</v>
      </c>
    </row>
    <row r="684" spans="1:7" x14ac:dyDescent="0.25">
      <c r="A684" s="284" t="s">
        <v>991</v>
      </c>
      <c r="B684" s="1">
        <f t="shared" si="10"/>
        <v>13</v>
      </c>
      <c r="C684" s="284" t="s">
        <v>744</v>
      </c>
      <c r="D684" s="285">
        <v>9088337426.8500004</v>
      </c>
      <c r="E684" s="285">
        <v>0</v>
      </c>
      <c r="F684" s="285">
        <v>0</v>
      </c>
      <c r="G684" s="285">
        <v>9088337426.8500004</v>
      </c>
    </row>
    <row r="685" spans="1:7" x14ac:dyDescent="0.25">
      <c r="A685" s="284" t="s">
        <v>992</v>
      </c>
      <c r="B685" s="1">
        <f t="shared" si="10"/>
        <v>6</v>
      </c>
      <c r="C685" s="284" t="s">
        <v>993</v>
      </c>
      <c r="D685" s="285">
        <v>170701388.38999999</v>
      </c>
      <c r="E685" s="285">
        <v>0</v>
      </c>
      <c r="F685" s="285">
        <v>0</v>
      </c>
      <c r="G685" s="285">
        <v>170701388.38999999</v>
      </c>
    </row>
    <row r="686" spans="1:7" x14ac:dyDescent="0.25">
      <c r="A686" s="284" t="s">
        <v>994</v>
      </c>
      <c r="B686" s="1">
        <f t="shared" si="10"/>
        <v>9</v>
      </c>
      <c r="C686" s="284" t="s">
        <v>744</v>
      </c>
      <c r="D686" s="285">
        <v>170701388.38999999</v>
      </c>
      <c r="E686" s="285">
        <v>0</v>
      </c>
      <c r="F686" s="285">
        <v>0</v>
      </c>
      <c r="G686" s="285">
        <v>170701388.38999999</v>
      </c>
    </row>
    <row r="687" spans="1:7" x14ac:dyDescent="0.25">
      <c r="A687" s="284" t="s">
        <v>995</v>
      </c>
      <c r="B687" s="1">
        <f t="shared" si="10"/>
        <v>13</v>
      </c>
      <c r="C687" s="284" t="s">
        <v>744</v>
      </c>
      <c r="D687" s="285">
        <v>170701388.38999999</v>
      </c>
      <c r="E687" s="285">
        <v>0</v>
      </c>
      <c r="F687" s="285">
        <v>0</v>
      </c>
      <c r="G687" s="285">
        <v>170701388.38999999</v>
      </c>
    </row>
    <row r="688" spans="1:7" x14ac:dyDescent="0.25">
      <c r="A688" s="284" t="s">
        <v>996</v>
      </c>
      <c r="B688" s="1">
        <f t="shared" si="10"/>
        <v>6</v>
      </c>
      <c r="C688" s="284" t="s">
        <v>997</v>
      </c>
      <c r="D688" s="285">
        <v>4045371254.1599998</v>
      </c>
      <c r="E688" s="285">
        <v>0</v>
      </c>
      <c r="F688" s="285">
        <v>0</v>
      </c>
      <c r="G688" s="285">
        <v>4045371254.1599998</v>
      </c>
    </row>
    <row r="689" spans="1:7" x14ac:dyDescent="0.25">
      <c r="A689" s="284" t="s">
        <v>998</v>
      </c>
      <c r="B689" s="1">
        <f t="shared" si="10"/>
        <v>9</v>
      </c>
      <c r="C689" s="284" t="s">
        <v>999</v>
      </c>
      <c r="D689" s="285">
        <v>4045371254.1599998</v>
      </c>
      <c r="E689" s="285">
        <v>0</v>
      </c>
      <c r="F689" s="285">
        <v>0</v>
      </c>
      <c r="G689" s="285">
        <v>4045371254.1599998</v>
      </c>
    </row>
    <row r="690" spans="1:7" x14ac:dyDescent="0.25">
      <c r="A690" s="284" t="s">
        <v>1000</v>
      </c>
      <c r="B690" s="1">
        <f t="shared" si="10"/>
        <v>13</v>
      </c>
      <c r="C690" s="284" t="s">
        <v>999</v>
      </c>
      <c r="D690" s="285">
        <v>4045371254.1599998</v>
      </c>
      <c r="E690" s="285">
        <v>0</v>
      </c>
      <c r="F690" s="285">
        <v>0</v>
      </c>
      <c r="G690" s="285">
        <v>4045371254.1599998</v>
      </c>
    </row>
    <row r="691" spans="1:7" x14ac:dyDescent="0.25">
      <c r="A691" s="284" t="s">
        <v>1001</v>
      </c>
      <c r="B691" s="1">
        <f t="shared" si="10"/>
        <v>6</v>
      </c>
      <c r="C691" s="284" t="s">
        <v>1002</v>
      </c>
      <c r="D691" s="285">
        <v>93741561</v>
      </c>
      <c r="E691" s="285">
        <v>0</v>
      </c>
      <c r="F691" s="285">
        <v>0</v>
      </c>
      <c r="G691" s="285">
        <v>93741561</v>
      </c>
    </row>
    <row r="692" spans="1:7" x14ac:dyDescent="0.25">
      <c r="A692" s="284" t="s">
        <v>1003</v>
      </c>
      <c r="B692" s="1">
        <f t="shared" si="10"/>
        <v>9</v>
      </c>
      <c r="C692" s="284" t="s">
        <v>1004</v>
      </c>
      <c r="D692" s="285">
        <v>93741561</v>
      </c>
      <c r="E692" s="285">
        <v>0</v>
      </c>
      <c r="F692" s="285">
        <v>0</v>
      </c>
      <c r="G692" s="285">
        <v>93741561</v>
      </c>
    </row>
    <row r="693" spans="1:7" x14ac:dyDescent="0.25">
      <c r="A693" s="284" t="s">
        <v>1005</v>
      </c>
      <c r="B693" s="1">
        <f t="shared" si="10"/>
        <v>13</v>
      </c>
      <c r="C693" s="284" t="s">
        <v>1004</v>
      </c>
      <c r="D693" s="285">
        <v>93741561</v>
      </c>
      <c r="E693" s="285">
        <v>0</v>
      </c>
      <c r="F693" s="285">
        <v>0</v>
      </c>
      <c r="G693" s="285">
        <v>93741561</v>
      </c>
    </row>
    <row r="694" spans="1:7" x14ac:dyDescent="0.25">
      <c r="A694" s="284" t="s">
        <v>1006</v>
      </c>
      <c r="B694" s="1">
        <f t="shared" si="10"/>
        <v>3</v>
      </c>
      <c r="C694" s="284" t="s">
        <v>1007</v>
      </c>
      <c r="D694" s="285">
        <v>-13680899535.74</v>
      </c>
      <c r="E694" s="285">
        <v>0</v>
      </c>
      <c r="F694" s="285">
        <v>4884031.78</v>
      </c>
      <c r="G694" s="285">
        <v>-13685783567.52</v>
      </c>
    </row>
    <row r="695" spans="1:7" x14ac:dyDescent="0.25">
      <c r="A695" s="284" t="s">
        <v>1008</v>
      </c>
      <c r="B695" s="1">
        <f t="shared" si="10"/>
        <v>6</v>
      </c>
      <c r="C695" s="284" t="s">
        <v>1009</v>
      </c>
      <c r="D695" s="285">
        <v>-282747905.33999997</v>
      </c>
      <c r="E695" s="285">
        <v>0</v>
      </c>
      <c r="F695" s="285">
        <v>4884031.78</v>
      </c>
      <c r="G695" s="285">
        <v>-287631937.12</v>
      </c>
    </row>
    <row r="696" spans="1:7" ht="30" x14ac:dyDescent="0.25">
      <c r="A696" s="284" t="s">
        <v>1010</v>
      </c>
      <c r="B696" s="1">
        <f t="shared" si="10"/>
        <v>9</v>
      </c>
      <c r="C696" s="284" t="s">
        <v>1011</v>
      </c>
      <c r="D696" s="285">
        <v>-282747905.33999997</v>
      </c>
      <c r="E696" s="285">
        <v>0</v>
      </c>
      <c r="F696" s="285">
        <v>4884031.78</v>
      </c>
      <c r="G696" s="285">
        <v>-287631937.12</v>
      </c>
    </row>
    <row r="697" spans="1:7" ht="30" x14ac:dyDescent="0.25">
      <c r="A697" s="284" t="s">
        <v>1012</v>
      </c>
      <c r="B697" s="1">
        <f t="shared" si="10"/>
        <v>13</v>
      </c>
      <c r="C697" s="284" t="s">
        <v>1011</v>
      </c>
      <c r="D697" s="285">
        <v>-282747905.33999997</v>
      </c>
      <c r="E697" s="285">
        <v>0</v>
      </c>
      <c r="F697" s="285">
        <v>4884031.78</v>
      </c>
      <c r="G697" s="285">
        <v>-287631937.12</v>
      </c>
    </row>
    <row r="698" spans="1:7" ht="45" x14ac:dyDescent="0.25">
      <c r="A698" s="284" t="s">
        <v>1013</v>
      </c>
      <c r="B698" s="1">
        <f t="shared" si="10"/>
        <v>13</v>
      </c>
      <c r="C698" s="284" t="s">
        <v>1014</v>
      </c>
      <c r="D698" s="285">
        <v>0</v>
      </c>
      <c r="E698" s="285">
        <v>0</v>
      </c>
      <c r="F698" s="285">
        <v>0</v>
      </c>
      <c r="G698" s="285">
        <v>0</v>
      </c>
    </row>
    <row r="699" spans="1:7" x14ac:dyDescent="0.25">
      <c r="A699" s="284" t="s">
        <v>1015</v>
      </c>
      <c r="B699" s="1">
        <f t="shared" si="10"/>
        <v>6</v>
      </c>
      <c r="C699" s="284" t="s">
        <v>1016</v>
      </c>
      <c r="D699" s="285">
        <v>-13398151630.4</v>
      </c>
      <c r="E699" s="285">
        <v>0</v>
      </c>
      <c r="F699" s="285">
        <v>0</v>
      </c>
      <c r="G699" s="285">
        <v>-13398151630.4</v>
      </c>
    </row>
    <row r="700" spans="1:7" x14ac:dyDescent="0.25">
      <c r="A700" s="284" t="s">
        <v>1017</v>
      </c>
      <c r="B700" s="1">
        <f t="shared" si="10"/>
        <v>9</v>
      </c>
      <c r="C700" s="284" t="s">
        <v>1018</v>
      </c>
      <c r="D700" s="285">
        <v>-9088337426.8500004</v>
      </c>
      <c r="E700" s="285">
        <v>0</v>
      </c>
      <c r="F700" s="285">
        <v>0</v>
      </c>
      <c r="G700" s="285">
        <v>-9088337426.8500004</v>
      </c>
    </row>
    <row r="701" spans="1:7" x14ac:dyDescent="0.25">
      <c r="A701" s="284" t="s">
        <v>1019</v>
      </c>
      <c r="B701" s="1">
        <f t="shared" si="10"/>
        <v>13</v>
      </c>
      <c r="C701" s="284" t="s">
        <v>1018</v>
      </c>
      <c r="D701" s="285">
        <v>-9088337426.8500004</v>
      </c>
      <c r="E701" s="285">
        <v>0</v>
      </c>
      <c r="F701" s="285">
        <v>0</v>
      </c>
      <c r="G701" s="285">
        <v>-9088337426.8500004</v>
      </c>
    </row>
    <row r="702" spans="1:7" x14ac:dyDescent="0.25">
      <c r="A702" s="284" t="s">
        <v>1020</v>
      </c>
      <c r="B702" s="1">
        <f t="shared" si="10"/>
        <v>9</v>
      </c>
      <c r="C702" s="284" t="s">
        <v>1021</v>
      </c>
      <c r="D702" s="285">
        <v>-170701388.38999999</v>
      </c>
      <c r="E702" s="285">
        <v>0</v>
      </c>
      <c r="F702" s="285">
        <v>0</v>
      </c>
      <c r="G702" s="285">
        <v>-170701388.38999999</v>
      </c>
    </row>
    <row r="703" spans="1:7" x14ac:dyDescent="0.25">
      <c r="A703" s="284" t="s">
        <v>1022</v>
      </c>
      <c r="B703" s="1">
        <f t="shared" si="10"/>
        <v>13</v>
      </c>
      <c r="C703" s="284" t="s">
        <v>1021</v>
      </c>
      <c r="D703" s="285">
        <v>-170701388.38999999</v>
      </c>
      <c r="E703" s="285">
        <v>0</v>
      </c>
      <c r="F703" s="285">
        <v>0</v>
      </c>
      <c r="G703" s="285">
        <v>-170701388.38999999</v>
      </c>
    </row>
    <row r="704" spans="1:7" x14ac:dyDescent="0.25">
      <c r="A704" s="284" t="s">
        <v>1023</v>
      </c>
      <c r="B704" s="1">
        <f t="shared" si="10"/>
        <v>9</v>
      </c>
      <c r="C704" s="284" t="s">
        <v>1024</v>
      </c>
      <c r="D704" s="285">
        <v>-4045371254.1599998</v>
      </c>
      <c r="E704" s="285">
        <v>0</v>
      </c>
      <c r="F704" s="285">
        <v>0</v>
      </c>
      <c r="G704" s="285">
        <v>-4045371254.1599998</v>
      </c>
    </row>
    <row r="705" spans="1:7" x14ac:dyDescent="0.25">
      <c r="A705" s="284" t="s">
        <v>1025</v>
      </c>
      <c r="B705" s="1">
        <f t="shared" si="10"/>
        <v>13</v>
      </c>
      <c r="C705" s="284" t="s">
        <v>1024</v>
      </c>
      <c r="D705" s="285">
        <v>-4045371254.1599998</v>
      </c>
      <c r="E705" s="285">
        <v>0</v>
      </c>
      <c r="F705" s="285">
        <v>0</v>
      </c>
      <c r="G705" s="285">
        <v>-4045371254.1599998</v>
      </c>
    </row>
    <row r="706" spans="1:7" ht="30" x14ac:dyDescent="0.25">
      <c r="A706" s="284" t="s">
        <v>1026</v>
      </c>
      <c r="B706" s="1">
        <f t="shared" si="10"/>
        <v>9</v>
      </c>
      <c r="C706" s="284" t="s">
        <v>1027</v>
      </c>
      <c r="D706" s="285">
        <v>-93741561</v>
      </c>
      <c r="E706" s="285">
        <v>0</v>
      </c>
      <c r="F706" s="285">
        <v>0</v>
      </c>
      <c r="G706" s="285">
        <v>-93741561</v>
      </c>
    </row>
    <row r="707" spans="1:7" x14ac:dyDescent="0.25">
      <c r="A707" s="284" t="s">
        <v>1028</v>
      </c>
      <c r="B707" s="1">
        <f t="shared" si="10"/>
        <v>13</v>
      </c>
      <c r="C707" s="284" t="s">
        <v>1004</v>
      </c>
      <c r="D707" s="285">
        <v>-93741561</v>
      </c>
      <c r="E707" s="285">
        <v>0</v>
      </c>
      <c r="F707" s="285">
        <v>0</v>
      </c>
      <c r="G707" s="285">
        <v>-93741561</v>
      </c>
    </row>
    <row r="708" spans="1:7" x14ac:dyDescent="0.25">
      <c r="A708" s="284" t="s">
        <v>1029</v>
      </c>
      <c r="B708" s="1">
        <f t="shared" si="10"/>
        <v>1</v>
      </c>
      <c r="C708" s="284" t="s">
        <v>1030</v>
      </c>
      <c r="D708" s="285">
        <v>0</v>
      </c>
      <c r="E708" s="285">
        <v>162966058088.82999</v>
      </c>
      <c r="F708" s="285">
        <v>162966058088.82999</v>
      </c>
      <c r="G708" s="285">
        <v>0</v>
      </c>
    </row>
    <row r="709" spans="1:7" x14ac:dyDescent="0.25">
      <c r="A709" s="284" t="s">
        <v>1031</v>
      </c>
      <c r="B709" s="1">
        <f t="shared" si="10"/>
        <v>3</v>
      </c>
      <c r="C709" s="284" t="s">
        <v>1032</v>
      </c>
      <c r="D709" s="285">
        <v>11183276555681.1</v>
      </c>
      <c r="E709" s="285">
        <v>8891086513.2600002</v>
      </c>
      <c r="F709" s="285">
        <v>154074971575.57001</v>
      </c>
      <c r="G709" s="285">
        <v>11328460440743.4</v>
      </c>
    </row>
    <row r="710" spans="1:7" ht="30" x14ac:dyDescent="0.25">
      <c r="A710" s="284" t="s">
        <v>1033</v>
      </c>
      <c r="B710" s="1">
        <f t="shared" si="10"/>
        <v>6</v>
      </c>
      <c r="C710" s="284" t="s">
        <v>983</v>
      </c>
      <c r="D710" s="285">
        <v>11183276555681.1</v>
      </c>
      <c r="E710" s="285">
        <v>8891086513.2600002</v>
      </c>
      <c r="F710" s="285">
        <v>154074971575.57001</v>
      </c>
      <c r="G710" s="285">
        <v>11328460440743.4</v>
      </c>
    </row>
    <row r="711" spans="1:7" x14ac:dyDescent="0.25">
      <c r="A711" s="284" t="s">
        <v>1034</v>
      </c>
      <c r="B711" s="1">
        <f t="shared" si="10"/>
        <v>9</v>
      </c>
      <c r="C711" s="284" t="s">
        <v>1035</v>
      </c>
      <c r="D711" s="285">
        <v>11183276555681.1</v>
      </c>
      <c r="E711" s="285">
        <v>8891086513.2600002</v>
      </c>
      <c r="F711" s="285">
        <v>154074971575.57001</v>
      </c>
      <c r="G711" s="285">
        <v>11328460440743.4</v>
      </c>
    </row>
    <row r="712" spans="1:7" x14ac:dyDescent="0.25">
      <c r="A712" s="284" t="s">
        <v>1036</v>
      </c>
      <c r="B712" s="1">
        <f t="shared" si="10"/>
        <v>13</v>
      </c>
      <c r="C712" s="284" t="s">
        <v>1035</v>
      </c>
      <c r="D712" s="285">
        <v>11183276555681.1</v>
      </c>
      <c r="E712" s="285">
        <v>8891086513.2600002</v>
      </c>
      <c r="F712" s="285">
        <v>154074971575.57001</v>
      </c>
      <c r="G712" s="285">
        <v>11328460440743.4</v>
      </c>
    </row>
    <row r="713" spans="1:7" x14ac:dyDescent="0.25">
      <c r="A713" s="284" t="s">
        <v>1037</v>
      </c>
      <c r="B713" s="1">
        <f t="shared" si="10"/>
        <v>13</v>
      </c>
      <c r="C713" s="284" t="s">
        <v>1038</v>
      </c>
      <c r="D713" s="285">
        <v>0</v>
      </c>
      <c r="E713" s="285">
        <v>0</v>
      </c>
      <c r="F713" s="285">
        <v>0</v>
      </c>
      <c r="G713" s="285">
        <v>0</v>
      </c>
    </row>
    <row r="714" spans="1:7" x14ac:dyDescent="0.25">
      <c r="A714" s="284" t="s">
        <v>1039</v>
      </c>
      <c r="B714" s="1">
        <f t="shared" ref="B714:B731" si="11">LEN(A714)</f>
        <v>3</v>
      </c>
      <c r="C714" s="284" t="s">
        <v>1040</v>
      </c>
      <c r="D714" s="285">
        <v>567344987.55999994</v>
      </c>
      <c r="E714" s="285">
        <v>0</v>
      </c>
      <c r="F714" s="285">
        <v>0</v>
      </c>
      <c r="G714" s="285">
        <v>567344987.55999994</v>
      </c>
    </row>
    <row r="715" spans="1:7" ht="30" x14ac:dyDescent="0.25">
      <c r="A715" s="284" t="s">
        <v>1041</v>
      </c>
      <c r="B715" s="1">
        <f t="shared" si="11"/>
        <v>6</v>
      </c>
      <c r="C715" s="284" t="s">
        <v>1042</v>
      </c>
      <c r="D715" s="285">
        <v>28560000</v>
      </c>
      <c r="E715" s="285">
        <v>0</v>
      </c>
      <c r="F715" s="285">
        <v>0</v>
      </c>
      <c r="G715" s="285">
        <v>28560000</v>
      </c>
    </row>
    <row r="716" spans="1:7" x14ac:dyDescent="0.25">
      <c r="A716" s="284" t="s">
        <v>1043</v>
      </c>
      <c r="B716" s="1">
        <f t="shared" si="11"/>
        <v>9</v>
      </c>
      <c r="C716" s="284" t="s">
        <v>1044</v>
      </c>
      <c r="D716" s="285">
        <v>28560000</v>
      </c>
      <c r="E716" s="285">
        <v>0</v>
      </c>
      <c r="F716" s="285">
        <v>0</v>
      </c>
      <c r="G716" s="285">
        <v>28560000</v>
      </c>
    </row>
    <row r="717" spans="1:7" x14ac:dyDescent="0.25">
      <c r="A717" s="284" t="s">
        <v>1045</v>
      </c>
      <c r="B717" s="1">
        <f t="shared" si="11"/>
        <v>13</v>
      </c>
      <c r="C717" s="284" t="s">
        <v>1044</v>
      </c>
      <c r="D717" s="285">
        <v>28560000</v>
      </c>
      <c r="E717" s="285">
        <v>0</v>
      </c>
      <c r="F717" s="285">
        <v>0</v>
      </c>
      <c r="G717" s="285">
        <v>28560000</v>
      </c>
    </row>
    <row r="718" spans="1:7" x14ac:dyDescent="0.25">
      <c r="A718" s="284" t="s">
        <v>1046</v>
      </c>
      <c r="B718" s="1">
        <f t="shared" si="11"/>
        <v>6</v>
      </c>
      <c r="C718" s="284" t="s">
        <v>1047</v>
      </c>
      <c r="D718" s="285">
        <v>538784987.55999994</v>
      </c>
      <c r="E718" s="285">
        <v>0</v>
      </c>
      <c r="F718" s="285">
        <v>0</v>
      </c>
      <c r="G718" s="285">
        <v>538784987.55999994</v>
      </c>
    </row>
    <row r="719" spans="1:7" x14ac:dyDescent="0.25">
      <c r="A719" s="284" t="s">
        <v>1048</v>
      </c>
      <c r="B719" s="1">
        <f t="shared" si="11"/>
        <v>9</v>
      </c>
      <c r="C719" s="284" t="s">
        <v>1049</v>
      </c>
      <c r="D719" s="285">
        <v>538784987.55999994</v>
      </c>
      <c r="E719" s="285">
        <v>0</v>
      </c>
      <c r="F719" s="285">
        <v>0</v>
      </c>
      <c r="G719" s="285">
        <v>538784987.55999994</v>
      </c>
    </row>
    <row r="720" spans="1:7" x14ac:dyDescent="0.25">
      <c r="A720" s="284" t="s">
        <v>1050</v>
      </c>
      <c r="B720" s="1">
        <f t="shared" si="11"/>
        <v>13</v>
      </c>
      <c r="C720" s="284" t="s">
        <v>1049</v>
      </c>
      <c r="D720" s="285">
        <v>538784987.55999994</v>
      </c>
      <c r="E720" s="285">
        <v>0</v>
      </c>
      <c r="F720" s="285">
        <v>0</v>
      </c>
      <c r="G720" s="285">
        <v>538784987.55999994</v>
      </c>
    </row>
    <row r="721" spans="1:7" x14ac:dyDescent="0.25">
      <c r="A721" s="284" t="s">
        <v>1051</v>
      </c>
      <c r="B721" s="1">
        <f t="shared" si="11"/>
        <v>3</v>
      </c>
      <c r="C721" s="284" t="s">
        <v>1052</v>
      </c>
      <c r="D721" s="285">
        <v>-11183843900668.699</v>
      </c>
      <c r="E721" s="285">
        <v>154074971575.57001</v>
      </c>
      <c r="F721" s="285">
        <v>8891086513.2600002</v>
      </c>
      <c r="G721" s="285">
        <v>-11329027785731</v>
      </c>
    </row>
    <row r="722" spans="1:7" x14ac:dyDescent="0.25">
      <c r="A722" s="284" t="s">
        <v>1053</v>
      </c>
      <c r="B722" s="1">
        <f t="shared" si="11"/>
        <v>6</v>
      </c>
      <c r="C722" s="284" t="s">
        <v>1054</v>
      </c>
      <c r="D722" s="285">
        <v>-11183276555681.1</v>
      </c>
      <c r="E722" s="285">
        <v>154074971575.57001</v>
      </c>
      <c r="F722" s="285">
        <v>8891086513.2600002</v>
      </c>
      <c r="G722" s="285">
        <v>-11328460440743.4</v>
      </c>
    </row>
    <row r="723" spans="1:7" ht="30" x14ac:dyDescent="0.25">
      <c r="A723" s="284" t="s">
        <v>1055</v>
      </c>
      <c r="B723" s="1">
        <f t="shared" si="11"/>
        <v>9</v>
      </c>
      <c r="C723" s="284" t="s">
        <v>1011</v>
      </c>
      <c r="D723" s="285">
        <v>-11183276555681.1</v>
      </c>
      <c r="E723" s="285">
        <v>154074971575.57001</v>
      </c>
      <c r="F723" s="285">
        <v>8891086513.2600002</v>
      </c>
      <c r="G723" s="285">
        <v>-11328460440743.4</v>
      </c>
    </row>
    <row r="724" spans="1:7" ht="30" x14ac:dyDescent="0.25">
      <c r="A724" s="284" t="s">
        <v>1056</v>
      </c>
      <c r="B724" s="1">
        <f t="shared" si="11"/>
        <v>13</v>
      </c>
      <c r="C724" s="284" t="s">
        <v>1011</v>
      </c>
      <c r="D724" s="285">
        <v>-11183276555681.1</v>
      </c>
      <c r="E724" s="285">
        <v>154074971575.57001</v>
      </c>
      <c r="F724" s="285">
        <v>8891086513.2600002</v>
      </c>
      <c r="G724" s="285">
        <v>-11328460440743.4</v>
      </c>
    </row>
    <row r="725" spans="1:7" ht="45" x14ac:dyDescent="0.25">
      <c r="A725" s="284" t="s">
        <v>1057</v>
      </c>
      <c r="B725" s="1">
        <f t="shared" si="11"/>
        <v>13</v>
      </c>
      <c r="C725" s="284" t="s">
        <v>1058</v>
      </c>
      <c r="D725" s="285">
        <v>0</v>
      </c>
      <c r="E725" s="285">
        <v>0</v>
      </c>
      <c r="F725" s="285">
        <v>0</v>
      </c>
      <c r="G725" s="285">
        <v>0</v>
      </c>
    </row>
    <row r="726" spans="1:7" ht="30" x14ac:dyDescent="0.25">
      <c r="A726" s="284" t="s">
        <v>1059</v>
      </c>
      <c r="B726" s="1">
        <f t="shared" si="11"/>
        <v>6</v>
      </c>
      <c r="C726" s="284" t="s">
        <v>1060</v>
      </c>
      <c r="D726" s="285">
        <v>-567344987.55999994</v>
      </c>
      <c r="E726" s="285">
        <v>0</v>
      </c>
      <c r="F726" s="285">
        <v>0</v>
      </c>
      <c r="G726" s="285">
        <v>-567344987.55999994</v>
      </c>
    </row>
    <row r="727" spans="1:7" ht="30" x14ac:dyDescent="0.25">
      <c r="A727" s="284" t="s">
        <v>1061</v>
      </c>
      <c r="B727" s="1">
        <f t="shared" si="11"/>
        <v>9</v>
      </c>
      <c r="C727" s="284" t="s">
        <v>1062</v>
      </c>
      <c r="D727" s="285">
        <v>-28560000</v>
      </c>
      <c r="E727" s="285">
        <v>0</v>
      </c>
      <c r="F727" s="285">
        <v>0</v>
      </c>
      <c r="G727" s="285">
        <v>-28560000</v>
      </c>
    </row>
    <row r="728" spans="1:7" ht="30" x14ac:dyDescent="0.25">
      <c r="A728" s="284" t="s">
        <v>1063</v>
      </c>
      <c r="B728" s="1">
        <f t="shared" si="11"/>
        <v>13</v>
      </c>
      <c r="C728" s="284" t="s">
        <v>1062</v>
      </c>
      <c r="D728" s="285">
        <v>-28560000</v>
      </c>
      <c r="E728" s="285">
        <v>0</v>
      </c>
      <c r="F728" s="285">
        <v>0</v>
      </c>
      <c r="G728" s="285">
        <v>-28560000</v>
      </c>
    </row>
    <row r="729" spans="1:7" ht="30" x14ac:dyDescent="0.25">
      <c r="A729" s="284" t="s">
        <v>1064</v>
      </c>
      <c r="B729" s="1">
        <f t="shared" si="11"/>
        <v>9</v>
      </c>
      <c r="C729" s="284" t="s">
        <v>1065</v>
      </c>
      <c r="D729" s="285">
        <v>-538784987.55999994</v>
      </c>
      <c r="E729" s="285">
        <v>0</v>
      </c>
      <c r="F729" s="285">
        <v>0</v>
      </c>
      <c r="G729" s="285">
        <v>-538784987.55999994</v>
      </c>
    </row>
    <row r="730" spans="1:7" x14ac:dyDescent="0.25">
      <c r="A730" s="284" t="s">
        <v>1066</v>
      </c>
      <c r="B730" s="1">
        <f t="shared" si="11"/>
        <v>13</v>
      </c>
      <c r="C730" s="284" t="s">
        <v>1049</v>
      </c>
      <c r="D730" s="285">
        <v>-538784987.55999994</v>
      </c>
      <c r="E730" s="285">
        <v>0</v>
      </c>
      <c r="F730" s="285">
        <v>0</v>
      </c>
      <c r="G730" s="285">
        <v>-538784987.55999994</v>
      </c>
    </row>
    <row r="731" spans="1:7" x14ac:dyDescent="0.25">
      <c r="A731" s="284"/>
      <c r="B731" s="1">
        <f t="shared" si="11"/>
        <v>0</v>
      </c>
      <c r="C731" s="284" t="s">
        <v>1067</v>
      </c>
      <c r="D731" s="285">
        <v>609845562839.81995</v>
      </c>
      <c r="E731" s="285">
        <v>464819013352.78003</v>
      </c>
      <c r="F731" s="285">
        <v>464819013352.78003</v>
      </c>
      <c r="G731" s="285">
        <v>856298817810.26001</v>
      </c>
    </row>
  </sheetData>
  <autoFilter ref="A9:G731"/>
  <pageMargins left="0.35433070866141736" right="0.35433070866141736" top="0.39370078740157483" bottom="0.39370078740157483" header="0.51181102362204722" footer="0.51181102362204722"/>
  <pageSetup scale="70" orientation="portrait" r:id="rId1"/>
  <headerFooter>
    <oddFooter xml:space="preserve">&amp;CPágina &amp;P&amp;RInformes Financieros y Contables a 30 JUNIO 2024  </oddFooter>
  </headerFooter>
  <drawing r:id="rId2"/>
  <legacyDrawing r:id="rId3"/>
  <controls>
    <mc:AlternateContent xmlns:mc="http://schemas.openxmlformats.org/markup-compatibility/2006">
      <mc:Choice Requires="x14">
        <control shapeId="9218" r:id="rId4" name="Control 2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38100</xdr:rowOff>
              </to>
            </anchor>
          </controlPr>
        </control>
      </mc:Choice>
      <mc:Fallback>
        <control shapeId="9218" r:id="rId4" name="Control 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Estado Situacion Financiera</vt:lpstr>
      <vt:lpstr>Estado de Resultados</vt:lpstr>
      <vt:lpstr>31MARZ2024</vt:lpstr>
      <vt:lpstr>30JUNIO2023</vt:lpstr>
      <vt:lpstr>30JUNIO2024</vt:lpstr>
      <vt:lpstr>'Estado de Resultados'!Área_de_impresión</vt:lpstr>
      <vt:lpstr>'Estado Situacion Financiera'!Área_de_impresión</vt:lpstr>
      <vt:lpstr>'30JUNIO2023'!Títulos_a_imprimir</vt:lpstr>
      <vt:lpstr>'30JUNIO2024'!Títulos_a_imprimir</vt:lpstr>
      <vt:lpstr>'31MARZ2024'!Títulos_a_imprimir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2024-08-14T20:44:21Z</cp:lastPrinted>
  <dcterms:created xsi:type="dcterms:W3CDTF">2024-05-14T17:06:33Z</dcterms:created>
  <dcterms:modified xsi:type="dcterms:W3CDTF">2024-08-29T22:52:05Z</dcterms:modified>
</cp:coreProperties>
</file>