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-BBVA-CON-E-4\Sección de contabilidad 2024\ESTADOS FINANCIEROS 2025\INFORMES FINANCIEROS\MARZO 25\"/>
    </mc:Choice>
  </mc:AlternateContent>
  <bookViews>
    <workbookView xWindow="0" yWindow="0" windowWidth="20490" windowHeight="7530" tabRatio="805"/>
  </bookViews>
  <sheets>
    <sheet name="Estado Situacion Financiera" sheetId="10" r:id="rId1"/>
    <sheet name="Estado de Resultados" sheetId="11" r:id="rId2"/>
    <sheet name="SYMMAR2025" sheetId="75" r:id="rId3"/>
    <sheet name="SYMMAR2024" sheetId="76" r:id="rId4"/>
  </sheets>
  <definedNames>
    <definedName name="_xlnm._FilterDatabase" localSheetId="3" hidden="1">SYMMAR2024!$A$9:$F$539</definedName>
    <definedName name="_xlnm._FilterDatabase" localSheetId="2" hidden="1">SYMMAR2025!$A$9:$F$509</definedName>
    <definedName name="_xlnm.Print_Area" localSheetId="1">'Estado de Resultados'!$B$2:$P$52</definedName>
    <definedName name="_xlnm.Print_Area" localSheetId="0">'Estado Situacion Financiera'!$B$1:$S$138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3" i="11" l="1"/>
  <c r="M70" i="11"/>
  <c r="N77" i="10" l="1"/>
  <c r="P77" i="10"/>
  <c r="R77" i="10"/>
  <c r="N85" i="10"/>
  <c r="K110" i="11"/>
  <c r="N109" i="10"/>
  <c r="N112" i="10"/>
  <c r="E117" i="10"/>
  <c r="E111" i="10"/>
  <c r="E109" i="10"/>
  <c r="E73" i="10" l="1"/>
  <c r="E68" i="10"/>
  <c r="K103" i="11"/>
  <c r="P60" i="10" l="1"/>
  <c r="N60" i="10"/>
  <c r="G73" i="10" l="1"/>
  <c r="N86" i="10"/>
  <c r="E100" i="10"/>
  <c r="E82" i="10" l="1"/>
  <c r="E81" i="10" s="1"/>
  <c r="E18" i="10" l="1"/>
  <c r="E60" i="10"/>
  <c r="G60" i="10"/>
  <c r="M85" i="11" l="1"/>
  <c r="M18" i="11" s="1"/>
  <c r="M75" i="11"/>
  <c r="M17" i="11" s="1"/>
  <c r="M13" i="11"/>
  <c r="P117" i="10" l="1"/>
  <c r="P112" i="10"/>
  <c r="P109" i="10"/>
  <c r="P86" i="10"/>
  <c r="P84" i="10"/>
  <c r="P82" i="10"/>
  <c r="P67" i="10"/>
  <c r="P64" i="10"/>
  <c r="G117" i="10"/>
  <c r="G111" i="10"/>
  <c r="G109" i="10"/>
  <c r="G100" i="10"/>
  <c r="G82" i="10"/>
  <c r="G68" i="10"/>
  <c r="G64" i="10"/>
  <c r="G63" i="10" l="1"/>
  <c r="P63" i="10"/>
  <c r="G81" i="10"/>
  <c r="P81" i="10"/>
  <c r="P107" i="10"/>
  <c r="G107" i="10"/>
  <c r="M95" i="11"/>
  <c r="M110" i="11"/>
  <c r="N67" i="10"/>
  <c r="G104" i="10" l="1"/>
  <c r="P91" i="10"/>
  <c r="K70" i="11"/>
  <c r="K75" i="11"/>
  <c r="K85" i="11"/>
  <c r="K95" i="11"/>
  <c r="P18" i="10" l="1"/>
  <c r="M92" i="11"/>
  <c r="M74" i="11" s="1"/>
  <c r="K92" i="11"/>
  <c r="N82" i="10" l="1"/>
  <c r="N18" i="10" l="1"/>
  <c r="N13" i="10"/>
  <c r="I100" i="10" l="1"/>
  <c r="G13" i="10" l="1"/>
  <c r="E13" i="10" l="1"/>
  <c r="E64" i="10" l="1"/>
  <c r="E63" i="10" s="1"/>
  <c r="O110" i="11" l="1"/>
  <c r="M29" i="11"/>
  <c r="M28" i="11" s="1"/>
  <c r="M102" i="11"/>
  <c r="K102" i="11"/>
  <c r="O95" i="11"/>
  <c r="M20" i="11"/>
  <c r="M16" i="11" s="1"/>
  <c r="O89" i="11"/>
  <c r="O88" i="11"/>
  <c r="O83" i="11"/>
  <c r="O82" i="11"/>
  <c r="O80" i="11"/>
  <c r="O79" i="11"/>
  <c r="O78" i="11"/>
  <c r="O76" i="11"/>
  <c r="O72" i="11"/>
  <c r="O71" i="11"/>
  <c r="O68" i="11"/>
  <c r="M67" i="11"/>
  <c r="M12" i="11" s="1"/>
  <c r="K67" i="11"/>
  <c r="O65" i="11"/>
  <c r="M64" i="11"/>
  <c r="K64" i="11"/>
  <c r="K63" i="11" s="1"/>
  <c r="M61" i="11"/>
  <c r="K61" i="11"/>
  <c r="G57" i="11"/>
  <c r="G5" i="11"/>
  <c r="I117" i="10"/>
  <c r="R116" i="10"/>
  <c r="I116" i="10"/>
  <c r="R114" i="10"/>
  <c r="G34" i="10"/>
  <c r="E34" i="10"/>
  <c r="P35" i="10"/>
  <c r="N117" i="10"/>
  <c r="I113" i="10"/>
  <c r="R112" i="10"/>
  <c r="I112" i="10"/>
  <c r="R111" i="10"/>
  <c r="I111" i="10"/>
  <c r="P34" i="10"/>
  <c r="N34" i="10"/>
  <c r="G33" i="10"/>
  <c r="E33" i="10"/>
  <c r="R109" i="10"/>
  <c r="I109" i="10"/>
  <c r="I99" i="10"/>
  <c r="G19" i="10"/>
  <c r="I98" i="10"/>
  <c r="I95" i="10"/>
  <c r="R94" i="10"/>
  <c r="I94" i="10"/>
  <c r="I93" i="10"/>
  <c r="R92" i="10"/>
  <c r="I92" i="10"/>
  <c r="R91" i="10"/>
  <c r="I91" i="10"/>
  <c r="I90" i="10"/>
  <c r="I89" i="10"/>
  <c r="I88" i="10"/>
  <c r="I87" i="10"/>
  <c r="I86" i="10"/>
  <c r="R84" i="10"/>
  <c r="N84" i="10"/>
  <c r="I84" i="10"/>
  <c r="R83" i="10"/>
  <c r="I83" i="10"/>
  <c r="I82" i="10"/>
  <c r="P13" i="10"/>
  <c r="I74" i="10"/>
  <c r="R71" i="10"/>
  <c r="I71" i="10"/>
  <c r="R70" i="10"/>
  <c r="I70" i="10"/>
  <c r="R69" i="10"/>
  <c r="I69" i="10"/>
  <c r="R68" i="10"/>
  <c r="G12" i="10"/>
  <c r="R67" i="10"/>
  <c r="P12" i="10"/>
  <c r="N12" i="10"/>
  <c r="R66" i="10"/>
  <c r="I66" i="10"/>
  <c r="I65" i="10"/>
  <c r="N64" i="10"/>
  <c r="N63" i="10" s="1"/>
  <c r="E11" i="10"/>
  <c r="E56" i="10"/>
  <c r="E54" i="10"/>
  <c r="N19" i="10" l="1"/>
  <c r="N81" i="10"/>
  <c r="M63" i="11"/>
  <c r="M99" i="11" s="1"/>
  <c r="M11" i="11"/>
  <c r="M10" i="11" s="1"/>
  <c r="G32" i="10"/>
  <c r="G31" i="10" s="1"/>
  <c r="P19" i="10"/>
  <c r="P11" i="10"/>
  <c r="P10" i="10" s="1"/>
  <c r="G18" i="10"/>
  <c r="G17" i="10" s="1"/>
  <c r="K20" i="11"/>
  <c r="O20" i="11" s="1"/>
  <c r="K74" i="11"/>
  <c r="N11" i="10"/>
  <c r="N10" i="10" s="1"/>
  <c r="N20" i="10"/>
  <c r="E32" i="10"/>
  <c r="E107" i="10"/>
  <c r="M26" i="11"/>
  <c r="O75" i="11"/>
  <c r="O67" i="11"/>
  <c r="I13" i="10"/>
  <c r="K115" i="11"/>
  <c r="O64" i="11"/>
  <c r="O70" i="11"/>
  <c r="N33" i="10"/>
  <c r="N107" i="10"/>
  <c r="R113" i="10"/>
  <c r="I114" i="10"/>
  <c r="R33" i="10"/>
  <c r="I97" i="10"/>
  <c r="R110" i="10"/>
  <c r="R82" i="10"/>
  <c r="I33" i="10"/>
  <c r="P20" i="10"/>
  <c r="K12" i="11"/>
  <c r="O12" i="11" s="1"/>
  <c r="O109" i="11"/>
  <c r="P33" i="10"/>
  <c r="R11" i="10"/>
  <c r="R65" i="10"/>
  <c r="I68" i="10"/>
  <c r="E12" i="10"/>
  <c r="E19" i="10"/>
  <c r="E17" i="10" s="1"/>
  <c r="I64" i="10"/>
  <c r="I72" i="10"/>
  <c r="R12" i="10"/>
  <c r="N35" i="10"/>
  <c r="I34" i="10"/>
  <c r="R74" i="10"/>
  <c r="R108" i="10"/>
  <c r="I110" i="10"/>
  <c r="K13" i="11"/>
  <c r="O13" i="11" s="1"/>
  <c r="O91" i="11"/>
  <c r="K11" i="11"/>
  <c r="K29" i="11"/>
  <c r="O29" i="11" s="1"/>
  <c r="M115" i="11"/>
  <c r="K17" i="11"/>
  <c r="K26" i="11"/>
  <c r="K25" i="11" s="1"/>
  <c r="G11" i="10"/>
  <c r="G10" i="10" s="1"/>
  <c r="K18" i="11"/>
  <c r="I108" i="10"/>
  <c r="O85" i="11"/>
  <c r="M118" i="11" l="1"/>
  <c r="P98" i="10" s="1"/>
  <c r="N91" i="10"/>
  <c r="N17" i="10"/>
  <c r="N22" i="10" s="1"/>
  <c r="M25" i="11"/>
  <c r="M31" i="11" s="1"/>
  <c r="I20" i="10"/>
  <c r="I17" i="10"/>
  <c r="P17" i="10"/>
  <c r="I106" i="10"/>
  <c r="I32" i="10"/>
  <c r="I31" i="10" s="1"/>
  <c r="K16" i="11"/>
  <c r="G26" i="10"/>
  <c r="I19" i="10"/>
  <c r="E31" i="10"/>
  <c r="I12" i="10"/>
  <c r="E10" i="10"/>
  <c r="I10" i="10" s="1"/>
  <c r="O17" i="11"/>
  <c r="M22" i="11"/>
  <c r="O11" i="11"/>
  <c r="R106" i="10"/>
  <c r="O74" i="11"/>
  <c r="R17" i="10"/>
  <c r="R63" i="10"/>
  <c r="K28" i="11"/>
  <c r="O28" i="11" s="1"/>
  <c r="R32" i="10"/>
  <c r="I11" i="10"/>
  <c r="P32" i="10"/>
  <c r="E104" i="10"/>
  <c r="O63" i="11"/>
  <c r="R34" i="10"/>
  <c r="N32" i="10"/>
  <c r="K10" i="11"/>
  <c r="K99" i="11"/>
  <c r="K118" i="11" s="1"/>
  <c r="N98" i="10" s="1"/>
  <c r="I63" i="10"/>
  <c r="O18" i="11"/>
  <c r="I79" i="10"/>
  <c r="P95" i="10" l="1"/>
  <c r="P100" i="10" s="1"/>
  <c r="P104" i="10" s="1"/>
  <c r="R14" i="10"/>
  <c r="M34" i="11"/>
  <c r="O10" i="11"/>
  <c r="K22" i="11"/>
  <c r="P22" i="10"/>
  <c r="E26" i="10"/>
  <c r="R86" i="10"/>
  <c r="R31" i="10"/>
  <c r="K31" i="11"/>
  <c r="O117" i="11"/>
  <c r="I103" i="10"/>
  <c r="O98" i="11"/>
  <c r="R10" i="10"/>
  <c r="O16" i="11"/>
  <c r="R19" i="10" l="1"/>
  <c r="N95" i="10"/>
  <c r="N100" i="10" s="1"/>
  <c r="N104" i="10" s="1"/>
  <c r="I26" i="10"/>
  <c r="P26" i="10"/>
  <c r="P27" i="10" s="1"/>
  <c r="P30" i="10" s="1"/>
  <c r="R93" i="10"/>
  <c r="K34" i="11"/>
  <c r="O34" i="11" s="1"/>
  <c r="O22" i="11"/>
  <c r="P24" i="10" l="1"/>
  <c r="N26" i="10"/>
  <c r="R24" i="10" s="1"/>
  <c r="R90" i="10"/>
  <c r="N27" i="10" l="1"/>
  <c r="R89" i="10"/>
  <c r="R22" i="10" l="1"/>
  <c r="N24" i="10"/>
  <c r="R103" i="10"/>
  <c r="N30" i="10"/>
  <c r="R26" i="10" s="1"/>
</calcChain>
</file>

<file path=xl/sharedStrings.xml><?xml version="1.0" encoding="utf-8"?>
<sst xmlns="http://schemas.openxmlformats.org/spreadsheetml/2006/main" count="2451" uniqueCount="1013">
  <si>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</si>
  <si>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</si>
  <si>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</si>
  <si>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</si>
  <si>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</si>
  <si>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</si>
  <si>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</si>
  <si>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</si>
  <si>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</si>
  <si>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</si>
  <si>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</si>
  <si>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</si>
  <si>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</si>
  <si>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</si>
  <si>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</si>
  <si>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</si>
  <si>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</si>
  <si>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</si>
  <si>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</si>
  <si>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</si>
  <si>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</si>
  <si>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</si>
  <si>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</si>
  <si>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</si>
  <si>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</si>
  <si>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</si>
  <si>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</si>
  <si>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</si>
  <si>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</si>
  <si>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</si>
  <si>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Otras transferencias</t>
  </si>
  <si>
    <t>1.3.84</t>
  </si>
  <si>
    <t>OTRAS CUENTAS POR COBRAR</t>
  </si>
  <si>
    <t>Indemnizaciones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</si>
  <si>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</si>
  <si>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</si>
  <si>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</si>
  <si>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</si>
  <si>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</si>
  <si>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</si>
  <si>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</si>
  <si>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</si>
  <si>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</si>
  <si>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</si>
  <si>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</si>
  <si>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</si>
  <si>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</si>
  <si>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</si>
  <si>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</si>
  <si>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</si>
  <si>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</si>
  <si>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</si>
  <si>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</si>
  <si>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</si>
  <si>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</si>
  <si>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</si>
  <si>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</si>
  <si>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Herramientas y accesorios</t>
  </si>
  <si>
    <t>1.6.35.01.011</t>
  </si>
  <si>
    <t>Equipo de centros de control</t>
  </si>
  <si>
    <t>Equipo médico y científico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</si>
  <si>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</si>
  <si>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</si>
  <si>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</si>
  <si>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</si>
  <si>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</si>
  <si>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</si>
  <si>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</si>
  <si>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</si>
  <si>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</si>
  <si>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</si>
  <si>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</si>
  <si>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</si>
  <si>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</si>
  <si>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Satélites y antenas</t>
  </si>
  <si>
    <t>Equipos de transporte, tracción y elevación</t>
  </si>
  <si>
    <t>Terrestre</t>
  </si>
  <si>
    <t>Otros bienes muebles en bodega</t>
  </si>
  <si>
    <t>1.6.37</t>
  </si>
  <si>
    <t>PROPIEDADES, PLANTA Y EQUIPO NO EXPLOTADOS</t>
  </si>
  <si>
    <t>Plantas, ductos y túneles</t>
  </si>
  <si>
    <t>Plantas de generación</t>
  </si>
  <si>
    <t>1.6.37.07</t>
  </si>
  <si>
    <t>1.6.37.07.009</t>
  </si>
  <si>
    <t>1.6.37.07.011</t>
  </si>
  <si>
    <t>1.6.37.09</t>
  </si>
  <si>
    <t>1.6.37.09.001</t>
  </si>
  <si>
    <t>1.6.37.09.002</t>
  </si>
  <si>
    <t>Muebles, enseres y equipo de oficina de propiedad de terceros</t>
  </si>
  <si>
    <t>1.6.37.10</t>
  </si>
  <si>
    <t>1.6.37.10.001</t>
  </si>
  <si>
    <t>1.6.37.10.002</t>
  </si>
  <si>
    <t>1.6.37.11</t>
  </si>
  <si>
    <t>1.6.37.11.002</t>
  </si>
  <si>
    <t>Equipos de comedor, cocina, despensa y hotelería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</si>
  <si>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</si>
  <si>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</si>
  <si>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</si>
  <si>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</si>
  <si>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</si>
  <si>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</si>
  <si>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</si>
  <si>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</si>
  <si>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</si>
  <si>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</si>
  <si>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</si>
  <si>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</si>
  <si>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</si>
  <si>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Redes, líneas y cables de propiedad de terceros</t>
  </si>
  <si>
    <t>1.6.50.12.001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</si>
  <si>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</si>
  <si>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</si>
  <si>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</si>
  <si>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</si>
  <si>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</si>
  <si>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</si>
  <si>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</si>
  <si>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</si>
  <si>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</si>
  <si>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</si>
  <si>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</si>
  <si>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</si>
  <si>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</si>
  <si>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</si>
  <si>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</si>
  <si>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</si>
  <si>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</si>
  <si>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</si>
  <si>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</si>
  <si>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</si>
  <si>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</si>
  <si>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</si>
  <si>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</si>
  <si>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</si>
  <si>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</si>
  <si>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</si>
  <si>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1.6.75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</si>
  <si>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</si>
  <si>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</si>
  <si>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</si>
  <si>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</si>
  <si>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</si>
  <si>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</si>
  <si>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</si>
  <si>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</si>
  <si>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</si>
  <si>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</si>
  <si>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</si>
  <si>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</si>
  <si>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</si>
  <si>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</si>
  <si>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</si>
  <si>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</si>
  <si>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</si>
  <si>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</si>
  <si>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</si>
  <si>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</si>
  <si>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</si>
  <si>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</si>
  <si>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</si>
  <si>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</si>
  <si>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</si>
  <si>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</si>
  <si>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Redes, líneas y cables</t>
  </si>
  <si>
    <t>1.6.85.03.010</t>
  </si>
  <si>
    <t>1.6.85.04</t>
  </si>
  <si>
    <t>1.6.85.04.009</t>
  </si>
  <si>
    <t>1.6.85.04.011</t>
  </si>
  <si>
    <t>1.6.85.05</t>
  </si>
  <si>
    <t>1.6.85.05.008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</si>
  <si>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</si>
  <si>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</si>
  <si>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</si>
  <si>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</si>
  <si>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</si>
  <si>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</si>
  <si>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</si>
  <si>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</si>
  <si>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1.6.85.08</t>
  </si>
  <si>
    <t>1.6.85.08.002</t>
  </si>
  <si>
    <t>1.6.85.08.006</t>
  </si>
  <si>
    <t>1.6.85.09</t>
  </si>
  <si>
    <t>1.6.85.09.002</t>
  </si>
  <si>
    <t>1.6.85.09.006</t>
  </si>
  <si>
    <t>Bienes de arte y cultura</t>
  </si>
  <si>
    <t>1.6.85.13</t>
  </si>
  <si>
    <t>Bienes muebles en bodega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</si>
  <si>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</si>
  <si>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</si>
  <si>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</si>
  <si>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</si>
  <si>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</si>
  <si>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</si>
  <si>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</si>
  <si>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</si>
  <si>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</si>
  <si>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</si>
  <si>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</si>
  <si>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1.6.85.15</t>
  </si>
  <si>
    <t>Propiedades, planta y equipo no explotados</t>
  </si>
  <si>
    <t>1.6.85.15.072</t>
  </si>
  <si>
    <t>1.6.85.15.074</t>
  </si>
  <si>
    <t>1.6.85.15.090</t>
  </si>
  <si>
    <t>1.6.85.15.091</t>
  </si>
  <si>
    <t>1.6.85.15.096</t>
  </si>
  <si>
    <t>1.6.85.15.097</t>
  </si>
  <si>
    <t>1.6.85.15.104</t>
  </si>
  <si>
    <t>Equipo de transporte, tracción y elevación - terrestre</t>
  </si>
  <si>
    <t>1.9</t>
  </si>
  <si>
    <t>OTROS ACTIVOS</t>
  </si>
  <si>
    <t>1.9.05</t>
  </si>
  <si>
    <t>BIENES Y SERVICIOS PAGADOS POR ANTICIPADO</t>
  </si>
  <si>
    <t>Impresos, publicaciones, suscripciones y afiliaciones</t>
  </si>
  <si>
    <t>1.9.05.90</t>
  </si>
  <si>
    <t>Otros bienes y servicios pagados por anticipado</t>
  </si>
  <si>
    <t>1.9.05.90.001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</si>
  <si>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</si>
  <si>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</si>
  <si>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</si>
  <si>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</si>
  <si>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</si>
  <si>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</si>
  <si>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</si>
  <si>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</si>
  <si>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</si>
  <si>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</si>
  <si>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1.9.75</t>
  </si>
  <si>
    <t>AMORTIZACIÓN ACUMULADA DE ACTIVOS INTANGIBLES (CR)</t>
  </si>
  <si>
    <t>1.9.75.07</t>
  </si>
  <si>
    <t>1.9.75.07.001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</si>
  <si>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</si>
  <si>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</si>
  <si>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</si>
  <si>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</si>
  <si>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</si>
  <si>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</si>
  <si>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</si>
  <si>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</si>
  <si>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</si>
  <si>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</si>
  <si>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</si>
  <si>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</si>
  <si>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</si>
  <si>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</si>
  <si>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</si>
  <si>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</si>
  <si>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</si>
  <si>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</si>
  <si>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</si>
  <si>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</si>
  <si>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</si>
  <si>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</si>
  <si>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</si>
  <si>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</si>
  <si>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</si>
  <si>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</si>
  <si>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</si>
  <si>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</si>
  <si>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</si>
  <si>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</si>
  <si>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</si>
  <si>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</si>
  <si>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</si>
  <si>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</si>
  <si>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</si>
  <si>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</si>
  <si>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</si>
  <si>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</si>
  <si>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</si>
  <si>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</si>
  <si>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</si>
  <si>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</si>
  <si>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</si>
  <si>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</si>
  <si>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</si>
  <si>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</si>
  <si>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</si>
  <si>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</si>
  <si>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</si>
  <si>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</si>
  <si>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</si>
  <si>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</si>
  <si>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</si>
  <si>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</si>
  <si>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</si>
  <si>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</si>
  <si>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</si>
  <si>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</si>
  <si>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</si>
  <si>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</si>
  <si>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</si>
  <si>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</si>
  <si>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</si>
  <si>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</si>
  <si>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</si>
  <si>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</si>
  <si>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</si>
  <si>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</si>
  <si>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</si>
  <si>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</si>
  <si>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</si>
  <si>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</si>
  <si>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</si>
  <si>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</si>
  <si>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</si>
  <si>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</si>
  <si>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</si>
  <si>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</si>
  <si>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</si>
  <si>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</si>
  <si>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</si>
  <si>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</si>
  <si>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</si>
  <si>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</si>
  <si>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</si>
  <si>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</si>
  <si>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</si>
  <si>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</si>
  <si>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</si>
  <si>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</si>
  <si>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</si>
  <si>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</si>
  <si>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</si>
  <si>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</si>
  <si>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</si>
  <si>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</si>
  <si>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</si>
  <si>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</si>
  <si>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</si>
  <si>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</si>
  <si>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</si>
  <si>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</si>
  <si>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</si>
  <si>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</si>
  <si>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</si>
  <si>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</si>
  <si>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</si>
  <si>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</si>
  <si>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</si>
  <si>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</si>
  <si>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2.4.36.90</t>
  </si>
  <si>
    <t>Otras retenciones</t>
  </si>
  <si>
    <t>2.4.36.90.001</t>
  </si>
  <si>
    <t>2.4.36.90.002</t>
  </si>
  <si>
    <t>IMPUESTOS, CONTRIBUCIONES Y TASAS</t>
  </si>
  <si>
    <t>2.4.60</t>
  </si>
  <si>
    <t>CRÉDITOS JUDICIALES</t>
  </si>
  <si>
    <t>2.4.60.02</t>
  </si>
  <si>
    <t>Sentencias</t>
  </si>
  <si>
    <t>2.4.60.02.001</t>
  </si>
  <si>
    <t>2.4.90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</si>
  <si>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</si>
  <si>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</si>
  <si>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</si>
  <si>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</si>
  <si>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</si>
  <si>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</si>
  <si>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</si>
  <si>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</si>
  <si>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</si>
  <si>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</si>
  <si>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</si>
  <si>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</si>
  <si>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</si>
  <si>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</si>
  <si>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</si>
  <si>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</si>
  <si>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</si>
  <si>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</si>
  <si>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</si>
  <si>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</si>
  <si>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</si>
  <si>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</si>
  <si>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</si>
  <si>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</si>
  <si>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</si>
  <si>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</si>
  <si>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</si>
  <si>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</si>
  <si>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</si>
  <si>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</si>
  <si>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</si>
  <si>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</si>
  <si>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</si>
  <si>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Otras cuentas por pagar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</si>
  <si>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</si>
  <si>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</si>
  <si>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</si>
  <si>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</si>
  <si>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</si>
  <si>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</si>
  <si>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</si>
  <si>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</si>
  <si>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</si>
  <si>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</si>
  <si>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</si>
  <si>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</si>
  <si>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</si>
  <si>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</si>
  <si>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</si>
  <si>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</si>
  <si>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</si>
  <si>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</si>
  <si>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</si>
  <si>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</si>
  <si>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</si>
  <si>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</si>
  <si>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</si>
  <si>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</si>
  <si>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</si>
  <si>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</si>
  <si>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</si>
  <si>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</si>
  <si>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</si>
  <si>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</si>
  <si>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</si>
  <si>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</si>
  <si>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</si>
  <si>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</si>
  <si>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</si>
  <si>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</si>
  <si>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</si>
  <si>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</si>
  <si>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</si>
  <si>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</si>
  <si>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</si>
  <si>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</si>
  <si>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</si>
  <si>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</si>
  <si>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</si>
  <si>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</si>
  <si>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</si>
  <si>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</si>
  <si>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</si>
  <si>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</si>
  <si>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</si>
  <si>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2.7</t>
  </si>
  <si>
    <t>PROVISIONES</t>
  </si>
  <si>
    <t>2.7.01</t>
  </si>
  <si>
    <t>LITIGIOS Y DEMANDAS</t>
  </si>
  <si>
    <t>2.7.01.03</t>
  </si>
  <si>
    <t>Administrativas</t>
  </si>
  <si>
    <t>2.7.01.03.001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</si>
  <si>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</si>
  <si>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</si>
  <si>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</si>
  <si>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</si>
  <si>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</si>
  <si>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</si>
  <si>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</si>
  <si>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</si>
  <si>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</si>
  <si>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</si>
  <si>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</si>
  <si>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</si>
  <si>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</si>
  <si>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</si>
  <si>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</si>
  <si>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</si>
  <si>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</si>
  <si>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</si>
  <si>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</si>
  <si>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</si>
  <si>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</si>
  <si>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</si>
  <si>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</si>
  <si>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</si>
  <si>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</si>
  <si>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</si>
  <si>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</si>
  <si>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</si>
  <si>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</si>
  <si>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</si>
  <si>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Propiedades, planta y equipo</t>
  </si>
  <si>
    <t>Otros activos</t>
  </si>
  <si>
    <t>4</t>
  </si>
  <si>
    <t>INGRESOS</t>
  </si>
  <si>
    <t>4.1</t>
  </si>
  <si>
    <t>INGRESOS FISCALES</t>
  </si>
  <si>
    <t>4.1.10</t>
  </si>
  <si>
    <t>4.1.10.01</t>
  </si>
  <si>
    <t>4.1.10.01.001</t>
  </si>
  <si>
    <t>TRANSFERENCIAS Y SUBVENCIONES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</si>
  <si>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</si>
  <si>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</si>
  <si>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</si>
  <si>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</si>
  <si>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</si>
  <si>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</si>
  <si>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</si>
  <si>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</si>
  <si>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</si>
  <si>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</si>
  <si>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</si>
  <si>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</si>
  <si>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</si>
  <si>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</si>
  <si>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4.8.08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</si>
  <si>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</si>
  <si>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</si>
  <si>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</si>
  <si>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</si>
  <si>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</si>
  <si>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</si>
  <si>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</si>
  <si>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</si>
  <si>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</si>
  <si>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</si>
  <si>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</si>
  <si>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</si>
  <si>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</si>
  <si>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</si>
  <si>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</si>
  <si>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</si>
  <si>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</si>
  <si>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</si>
  <si>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</si>
  <si>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</si>
  <si>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</si>
  <si>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</si>
  <si>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</si>
  <si>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</si>
  <si>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</si>
  <si>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</si>
  <si>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</si>
  <si>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</si>
  <si>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</si>
  <si>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</si>
  <si>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</si>
  <si>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</si>
  <si>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</si>
  <si>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</si>
  <si>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</si>
  <si>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</si>
  <si>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</si>
  <si>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</si>
  <si>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</si>
  <si>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</si>
  <si>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</si>
  <si>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</si>
  <si>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</si>
  <si>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</si>
  <si>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</si>
  <si>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</si>
  <si>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</si>
  <si>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</si>
  <si>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</si>
  <si>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</si>
  <si>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</si>
  <si>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</si>
  <si>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</si>
  <si>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</si>
  <si>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</si>
  <si>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</si>
  <si>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</si>
  <si>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</si>
  <si>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</si>
  <si>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</si>
  <si>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</si>
  <si>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</si>
  <si>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</si>
  <si>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</si>
  <si>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</si>
  <si>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</si>
  <si>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</si>
  <si>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</si>
  <si>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</si>
  <si>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</si>
  <si>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</si>
  <si>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</si>
  <si>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</si>
  <si>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</si>
  <si>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</si>
  <si>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</si>
  <si>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</si>
  <si>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</si>
  <si>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</si>
  <si>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</si>
  <si>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</si>
  <si>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5.1.11</t>
  </si>
  <si>
    <t>GENERALES</t>
  </si>
  <si>
    <t>5.1.11.17</t>
  </si>
  <si>
    <t>5.1.11.17.001</t>
  </si>
  <si>
    <t>5.1.11.18</t>
  </si>
  <si>
    <t>5.1.11.18.001</t>
  </si>
  <si>
    <t>5.1.11.79</t>
  </si>
  <si>
    <t>5.1.11.79.001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</si>
  <si>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</si>
  <si>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</si>
  <si>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</si>
  <si>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</si>
  <si>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</si>
  <si>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</si>
  <si>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</si>
  <si>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</si>
  <si>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</si>
  <si>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</si>
  <si>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</si>
  <si>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</si>
  <si>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</si>
  <si>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</si>
  <si>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</si>
  <si>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</si>
  <si>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</si>
  <si>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</si>
  <si>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</si>
  <si>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</si>
  <si>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</si>
  <si>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</si>
  <si>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</si>
  <si>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</si>
  <si>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</si>
  <si>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</si>
  <si>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</si>
  <si>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</si>
  <si>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</si>
  <si>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</si>
  <si>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</si>
  <si>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5.3.60.15</t>
  </si>
  <si>
    <t>5.3.60.15.006</t>
  </si>
  <si>
    <t>5.3.60.15.008</t>
  </si>
  <si>
    <t>5.3.60.15.009</t>
  </si>
  <si>
    <t>5.3.66</t>
  </si>
  <si>
    <t>AMORTIZACIÓN DE ACTIVOS INTANGIBLES</t>
  </si>
  <si>
    <t>5.3.66.05</t>
  </si>
  <si>
    <t>5.3.66.05.001</t>
  </si>
  <si>
    <t>5.7</t>
  </si>
  <si>
    <t>5.7.20</t>
  </si>
  <si>
    <t>OPERACIONES DE ENLACE</t>
  </si>
  <si>
    <t>5.7.20.80</t>
  </si>
  <si>
    <t>Recaudos</t>
  </si>
  <si>
    <t>5.8</t>
  </si>
  <si>
    <t>OTROS GASTOS</t>
  </si>
  <si>
    <t>5.8.90</t>
  </si>
  <si>
    <t>GASTOS DIVERSOS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</si>
  <si>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</si>
  <si>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</si>
  <si>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</si>
  <si>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</si>
  <si>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</si>
  <si>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</si>
  <si>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</si>
  <si>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</si>
  <si>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</si>
  <si>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</si>
  <si>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</si>
  <si>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</si>
  <si>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</si>
  <si>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</si>
  <si>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</si>
  <si>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</si>
  <si>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</si>
  <si>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</si>
  <si>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</si>
  <si>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</si>
  <si>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</si>
  <si>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</si>
  <si>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</si>
  <si>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</si>
  <si>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</si>
  <si>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</si>
  <si>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</si>
  <si>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</si>
  <si>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</si>
  <si>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</si>
  <si>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</si>
  <si>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</si>
  <si>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</si>
  <si>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</si>
  <si>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</si>
  <si>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</si>
  <si>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</si>
  <si>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</si>
  <si>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</si>
  <si>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</si>
  <si>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</si>
  <si>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</si>
  <si>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</si>
  <si>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</si>
  <si>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</si>
  <si>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</si>
  <si>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</si>
  <si>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</si>
  <si>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</si>
  <si>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</si>
  <si>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</si>
  <si>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</si>
  <si>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</si>
  <si>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</si>
  <si>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</si>
  <si>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</si>
  <si>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</si>
  <si>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</si>
  <si>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</si>
  <si>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</si>
  <si>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</si>
  <si>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</si>
  <si>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</si>
  <si>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</si>
  <si>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</si>
  <si>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</si>
  <si>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</si>
  <si>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</si>
  <si>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</si>
  <si>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</si>
  <si>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</si>
  <si>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</si>
  <si>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</si>
  <si>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</si>
  <si>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</si>
  <si>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</si>
  <si>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</si>
  <si>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</si>
  <si>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</si>
  <si>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</si>
  <si>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</si>
  <si>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</si>
  <si>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</si>
  <si>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</si>
  <si>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</si>
  <si>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</si>
  <si>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</si>
  <si>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</si>
  <si>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</si>
  <si>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</si>
  <si>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</si>
  <si>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</si>
  <si>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</si>
  <si>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</si>
  <si>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</si>
  <si>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</si>
  <si>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</si>
  <si>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</si>
  <si>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</si>
  <si>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</si>
  <si>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</si>
  <si>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</si>
  <si>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</si>
  <si>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</si>
  <si>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</si>
  <si>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</si>
  <si>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</si>
  <si>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</si>
  <si>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</si>
  <si>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</si>
  <si>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</si>
  <si>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</si>
  <si>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</si>
  <si>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</si>
  <si>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</si>
  <si>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</si>
  <si>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</si>
  <si>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</si>
  <si>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</si>
  <si>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</si>
  <si>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</si>
  <si>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</si>
  <si>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</si>
  <si>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</si>
  <si>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</si>
  <si>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 xml:space="preserve">                                         CC.66.881.897</t>
  </si>
  <si>
    <t>Fecha: 16/03/2020</t>
  </si>
  <si>
    <t>Versión: 4</t>
  </si>
  <si>
    <t>Código: GF-F-27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</si>
  <si>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</si>
  <si>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</si>
  <si>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</si>
  <si>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</si>
  <si>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</si>
  <si>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</si>
  <si>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</si>
  <si>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</si>
  <si>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</si>
  <si>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</si>
  <si>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</si>
  <si>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</si>
  <si>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</si>
  <si>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</si>
  <si>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</si>
  <si>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</si>
  <si>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</si>
  <si>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</si>
  <si>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</si>
  <si>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</si>
  <si>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</si>
  <si>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</si>
  <si>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</si>
  <si>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</si>
  <si>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</si>
  <si>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</si>
  <si>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</si>
  <si>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</si>
  <si>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</si>
  <si>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</si>
  <si>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</si>
  <si>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</si>
  <si>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</si>
  <si>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</si>
  <si>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</si>
  <si>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</si>
  <si>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</si>
  <si>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</si>
  <si>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</si>
  <si>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</si>
  <si>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</si>
  <si>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</si>
  <si>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</si>
  <si>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</si>
  <si>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</si>
  <si>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</si>
  <si>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</si>
  <si>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</si>
  <si>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</si>
  <si>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</si>
  <si>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</si>
  <si>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</si>
  <si>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</si>
  <si>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</si>
  <si>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</si>
  <si>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</si>
  <si>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</si>
  <si>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</si>
  <si>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</si>
  <si>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</si>
  <si>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</si>
  <si>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</si>
  <si>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</si>
  <si>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</si>
  <si>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</si>
  <si>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</si>
  <si>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</si>
  <si>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</si>
  <si>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</si>
  <si>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</si>
  <si>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</si>
  <si>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</si>
  <si>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</si>
  <si>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</si>
  <si>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</si>
  <si>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</si>
  <si>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</si>
  <si>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</si>
  <si>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</si>
  <si>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</si>
  <si>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</si>
  <si>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</si>
  <si>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2.4.45.02.001</t>
  </si>
  <si>
    <t>2.4.45.02</t>
  </si>
  <si>
    <t>IMPUESTO AL VALOR AGREGADO - IVA</t>
  </si>
  <si>
    <t>2.4.45</t>
  </si>
  <si>
    <t>Impuesto al Valor Agregado - IVA</t>
  </si>
  <si>
    <t>Mayores valores pagados</t>
  </si>
  <si>
    <t>4.8.08.90.008</t>
  </si>
  <si>
    <t>Bienes y servicios pagados por anticipado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</si>
  <si>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</si>
  <si>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</si>
  <si>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</si>
  <si>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</si>
  <si>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</si>
  <si>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</si>
  <si>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</si>
  <si>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1.6.37.08</t>
  </si>
  <si>
    <t>1.6.37.08.008</t>
  </si>
  <si>
    <t>1.6.85.15.087</t>
  </si>
  <si>
    <t>Equipo médico y científico - equipo de servicio ambulatorio</t>
  </si>
  <si>
    <t>1.9.05.04</t>
  </si>
  <si>
    <t>1.9.05.04.001</t>
  </si>
  <si>
    <t>8.3.90</t>
  </si>
  <si>
    <t>OTRAS CUENTAS DEUDORAS DE CONTROL</t>
  </si>
  <si>
    <t>8.3.90.90</t>
  </si>
  <si>
    <t>Otras cuentas deudoras de control</t>
  </si>
  <si>
    <t>8.3.90.90.001</t>
  </si>
  <si>
    <t>8.9.15.90</t>
  </si>
  <si>
    <t>Otras cuentas deudoras de control por el contra</t>
  </si>
  <si>
    <t>8.9.15.90.090</t>
  </si>
  <si>
    <t>Cuentas por cobrar de difícil recaudo</t>
  </si>
  <si>
    <t>(20)</t>
  </si>
  <si>
    <t>2.4.45.80</t>
  </si>
  <si>
    <t>Valor pagado (db)</t>
  </si>
  <si>
    <t>2.4.45.80.001</t>
  </si>
  <si>
    <t>Deterioro acumulado de cuentas por cobrar (CR)</t>
  </si>
  <si>
    <t>Aportes en organismos internacionales</t>
  </si>
  <si>
    <t>5.8.90.23.001</t>
  </si>
  <si>
    <t>5.8.90.23</t>
  </si>
  <si>
    <t>5.1.11.80.001</t>
  </si>
  <si>
    <t>5.1.11.80</t>
  </si>
  <si>
    <t>Servicios de aseo, cafetería, restaurante y lavandería</t>
  </si>
  <si>
    <t>5.1.11.49.001</t>
  </si>
  <si>
    <t>5.1.11.49</t>
  </si>
  <si>
    <t>5.1.11.19.001</t>
  </si>
  <si>
    <t>5.1.11.19</t>
  </si>
  <si>
    <t>Mantenimiento</t>
  </si>
  <si>
    <t>5.1.11.15.001</t>
  </si>
  <si>
    <t>5.1.11.15</t>
  </si>
  <si>
    <t>5.1.20</t>
  </si>
  <si>
    <t>Vigilancia y seguridad</t>
  </si>
  <si>
    <t>5.1.11.13.001</t>
  </si>
  <si>
    <t>5.1.11.13</t>
  </si>
  <si>
    <t>Pérdidas en siniestros</t>
  </si>
  <si>
    <t>5.8.90.17.001</t>
  </si>
  <si>
    <t>5.8.90.17</t>
  </si>
  <si>
    <t>5.3.68.03.001</t>
  </si>
  <si>
    <t>5.3.68.03</t>
  </si>
  <si>
    <t>PROVISIÓN LITIGIOS Y DEMANDAS</t>
  </si>
  <si>
    <t>5.3.68</t>
  </si>
  <si>
    <t>5.8.90.19.016</t>
  </si>
  <si>
    <t>Pérdida por baja en cuentas de activos no financieros</t>
  </si>
  <si>
    <t>5.8.90.19</t>
  </si>
  <si>
    <t>Intangibles</t>
  </si>
  <si>
    <t>5.1.11.65.001</t>
  </si>
  <si>
    <t>5.1.11.65</t>
  </si>
  <si>
    <t>5.3.60.15.007</t>
  </si>
  <si>
    <t>5.3.60.15.005</t>
  </si>
  <si>
    <t>Redes, líneas y cables - redes, líneas y cables de propiedad de terceros</t>
  </si>
  <si>
    <t>1.6.85.15.062</t>
  </si>
  <si>
    <t>1.6.37.06.010</t>
  </si>
  <si>
    <t>1.6.37.06</t>
  </si>
  <si>
    <t>Comunicaciones y transporte</t>
  </si>
  <si>
    <t>5.1.11.23.001</t>
  </si>
  <si>
    <t>5.1.11.23</t>
  </si>
  <si>
    <t>Materiales y suministros</t>
  </si>
  <si>
    <t>5.1.11.14.001</t>
  </si>
  <si>
    <t>5.1.11.14</t>
  </si>
  <si>
    <t>Subvenciones</t>
  </si>
  <si>
    <t>5.1.11.21.001</t>
  </si>
  <si>
    <t>5.1.11.21</t>
  </si>
  <si>
    <t>1.9.05.14.001</t>
  </si>
  <si>
    <t>1.9.05.14</t>
  </si>
  <si>
    <t>5.3.60.13.009</t>
  </si>
  <si>
    <t>Intereses de sentencias</t>
  </si>
  <si>
    <t>FINANCIEROS</t>
  </si>
  <si>
    <t>Avances y Anticipos Entregados</t>
  </si>
  <si>
    <t>Financieros</t>
  </si>
  <si>
    <t>5.3.60.13.002</t>
  </si>
  <si>
    <t>Recursos entregados en administración</t>
  </si>
  <si>
    <t>Equipo de transporte, tracción y elevación</t>
  </si>
  <si>
    <t>5.1.02.01.001</t>
  </si>
  <si>
    <t>5.1.02.01</t>
  </si>
  <si>
    <t>CONTRIBUCIONES IMPUTADAS</t>
  </si>
  <si>
    <t>5.1.02</t>
  </si>
  <si>
    <t>1.6.95.12.002</t>
  </si>
  <si>
    <t>1.6.95.12</t>
  </si>
  <si>
    <t>1.6.95.08.011</t>
  </si>
  <si>
    <t>1.6.95.08</t>
  </si>
  <si>
    <t>DETERIORO ACUMULADO DE PROPIEDADES, PLANTA Y EQUIPO (CR)</t>
  </si>
  <si>
    <t>1.6.95</t>
  </si>
  <si>
    <t>1.3.86.90.001</t>
  </si>
  <si>
    <t>1.3.86.90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</si>
  <si>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</si>
  <si>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</si>
  <si>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</si>
  <si>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</si>
  <si>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</si>
  <si>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</si>
  <si>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1.3.84.55</t>
  </si>
  <si>
    <t>Reintegros</t>
  </si>
  <si>
    <t>1.3.84.55.001</t>
  </si>
  <si>
    <t>4.8.08.63</t>
  </si>
  <si>
    <t>4.8.08.63.001</t>
  </si>
  <si>
    <t>5.1.20.17</t>
  </si>
  <si>
    <t>Intereses de mora</t>
  </si>
  <si>
    <t>5.1.20.17.001</t>
  </si>
  <si>
    <t>5.3.60.15.010</t>
  </si>
  <si>
    <t>Litigios y demandas</t>
  </si>
  <si>
    <t>4.8.31.01.001</t>
  </si>
  <si>
    <t>4.8.31.01</t>
  </si>
  <si>
    <t>REVERSIÓN DE PROVISIONES</t>
  </si>
  <si>
    <t>4.8.31</t>
  </si>
  <si>
    <t>Rendimientos sobre recursos entregados en administración</t>
  </si>
  <si>
    <t>4.8.02.32.001</t>
  </si>
  <si>
    <t>4.8.02.32</t>
  </si>
  <si>
    <t>4.8.02</t>
  </si>
  <si>
    <t>CONTRIBUCIONES, TASAS E INGRESOS NO TRIBUTARIOS</t>
  </si>
  <si>
    <t>2.4.60.91.001</t>
  </si>
  <si>
    <t>2.4.60.91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</si>
  <si>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</si>
  <si>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</si>
  <si>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</si>
  <si>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</si>
  <si>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</si>
  <si>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</si>
  <si>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</si>
  <si>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TOTAL PATRIMONIO </t>
  </si>
  <si>
    <t>TOTAL PATRIMONIO</t>
  </si>
  <si>
    <t>Reversión de Provisiones</t>
  </si>
  <si>
    <t>Bienes almacenados para consumo</t>
  </si>
  <si>
    <t>8.9.15.74.001</t>
  </si>
  <si>
    <t>8.9.15.74</t>
  </si>
  <si>
    <t>Otros bienes almacenados para consumo</t>
  </si>
  <si>
    <t>8.3.74.90.001</t>
  </si>
  <si>
    <t>8.3.74.90</t>
  </si>
  <si>
    <t>BIENES ALMACENADOS PARA CONSUMO</t>
  </si>
  <si>
    <t>8.3.74</t>
  </si>
  <si>
    <t>Servicios de telecomunicaciones, transmisión y suministro de información</t>
  </si>
  <si>
    <t>5.1.11.83.001</t>
  </si>
  <si>
    <t>5.1.11.83</t>
  </si>
  <si>
    <t>Prima de antiguedad</t>
  </si>
  <si>
    <t>5.1.07.90.047</t>
  </si>
  <si>
    <t>Primas</t>
  </si>
  <si>
    <t>2.5.12.02.001</t>
  </si>
  <si>
    <t>2.5.12.02</t>
  </si>
  <si>
    <t>2024-01-01 00:00:00</t>
  </si>
  <si>
    <t>2025-05-19 11:54:03</t>
  </si>
  <si>
    <t>2025-01-01 00:00:00</t>
  </si>
  <si>
    <t>2025-03-31 00:00:00</t>
  </si>
  <si>
    <t>1.6.37.10.003</t>
  </si>
  <si>
    <t>1.6.85.15.003</t>
  </si>
  <si>
    <t>Terrenos - terrenos con destinación ambiental</t>
  </si>
  <si>
    <t>5.3.60.15.003</t>
  </si>
  <si>
    <t>2025-05-19 11:53:47</t>
  </si>
  <si>
    <t>2024-03-31 00:00:00</t>
  </si>
  <si>
    <t>COMPARATIVO  A 31 DE:  MARZO  2025 - MARZO 2024</t>
  </si>
  <si>
    <t>COMPARATIVO A 31 DE MARZO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</si>
</sst>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_ ;\-#,##0.0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5">
    <xf numFmtId="0" fontId="0" fillId="0" borderId="0" xfId="0"/>
    <xf numFmtId="165" fontId="21" fillId="0" borderId="19" xfId="46" applyFont="1" applyBorder="1" applyAlignment="1">
      <alignment horizontal="right" vertical="center"/>
    </xf>
    <xf numFmtId="4" fontId="20" fillId="0" borderId="0" xfId="46" applyNumberFormat="1" applyFont="1" applyBorder="1" applyAlignment="1">
      <alignment horizontal="right" vertical="center"/>
    </xf>
    <xf numFmtId="165" fontId="20" fillId="0" borderId="0" xfId="46" applyFont="1" applyBorder="1" applyAlignment="1">
      <alignment horizontal="right" vertical="center"/>
    </xf>
    <xf numFmtId="166" fontId="20" fillId="0" borderId="0" xfId="46" applyNumberFormat="1" applyFont="1" applyBorder="1" applyAlignment="1">
      <alignment horizontal="right" vertical="center"/>
    </xf>
    <xf numFmtId="4" fontId="20" fillId="0" borderId="0" xfId="46" applyNumberFormat="1" applyFont="1" applyBorder="1" applyAlignment="1">
      <alignment vertical="center"/>
    </xf>
    <xf numFmtId="4" fontId="21" fillId="0" borderId="19" xfId="46" applyNumberFormat="1" applyFont="1" applyBorder="1" applyAlignment="1">
      <alignment horizontal="right" vertical="center"/>
    </xf>
    <xf numFmtId="4" fontId="21" fillId="0" borderId="0" xfId="46" applyNumberFormat="1" applyFont="1" applyBorder="1" applyAlignment="1">
      <alignment horizontal="right" vertical="center"/>
    </xf>
    <xf numFmtId="166" fontId="21" fillId="0" borderId="0" xfId="46" applyNumberFormat="1" applyFont="1" applyBorder="1" applyAlignment="1">
      <alignment horizontal="right" vertical="center"/>
    </xf>
    <xf numFmtId="165" fontId="21" fillId="0" borderId="0" xfId="46" applyFont="1" applyBorder="1" applyAlignment="1">
      <alignment horizontal="right" vertical="center"/>
    </xf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1" fillId="0" borderId="11" xfId="47" applyFont="1" applyBorder="1" applyAlignment="1">
      <alignment vertical="center"/>
    </xf>
    <xf numFmtId="0" fontId="21" fillId="0" borderId="12" xfId="47" applyFont="1" applyBorder="1" applyAlignment="1">
      <alignment vertical="center"/>
    </xf>
    <xf numFmtId="0" fontId="21" fillId="0" borderId="14" xfId="47" applyFont="1" applyBorder="1" applyAlignment="1">
      <alignment horizontal="centerContinuous" vertical="center"/>
    </xf>
    <xf numFmtId="0" fontId="22" fillId="0" borderId="14" xfId="47" applyFont="1" applyBorder="1" applyAlignment="1">
      <alignment horizontal="centerContinuous" vertical="center"/>
    </xf>
    <xf numFmtId="0" fontId="20" fillId="0" borderId="16" xfId="47" applyFont="1" applyBorder="1" applyAlignment="1">
      <alignment horizontal="centerContinuous" vertical="center"/>
    </xf>
    <xf numFmtId="0" fontId="21" fillId="0" borderId="17" xfId="47" applyFont="1" applyBorder="1" applyAlignment="1">
      <alignment horizontal="centerContinuous" vertical="center"/>
    </xf>
    <xf numFmtId="0" fontId="21" fillId="0" borderId="14" xfId="47" applyFont="1" applyBorder="1" applyAlignment="1">
      <alignment vertical="center"/>
    </xf>
    <xf numFmtId="0" fontId="21" fillId="0" borderId="0" xfId="47" applyFont="1" applyAlignment="1">
      <alignment vertical="center"/>
    </xf>
    <xf numFmtId="0" fontId="20" fillId="0" borderId="15" xfId="47" applyFont="1" applyBorder="1" applyAlignment="1">
      <alignment vertical="center"/>
    </xf>
    <xf numFmtId="0" fontId="20" fillId="0" borderId="14" xfId="47" applyFont="1" applyBorder="1" applyAlignment="1">
      <alignment vertical="center"/>
    </xf>
    <xf numFmtId="4" fontId="20" fillId="0" borderId="24" xfId="47" applyNumberFormat="1" applyFont="1" applyBorder="1" applyAlignment="1">
      <alignment horizontal="center" vertical="center"/>
    </xf>
    <xf numFmtId="166" fontId="20" fillId="0" borderId="24" xfId="46" applyNumberFormat="1" applyFont="1" applyBorder="1" applyAlignment="1">
      <alignment horizontal="right" vertical="center"/>
    </xf>
    <xf numFmtId="0" fontId="21" fillId="0" borderId="15" xfId="47" applyFont="1" applyBorder="1" applyAlignment="1">
      <alignment vertical="center"/>
    </xf>
    <xf numFmtId="165" fontId="21" fillId="0" borderId="24" xfId="46" applyFont="1" applyBorder="1" applyAlignment="1">
      <alignment horizontal="right" vertical="center"/>
    </xf>
    <xf numFmtId="165" fontId="20" fillId="0" borderId="19" xfId="46" applyFont="1" applyBorder="1" applyAlignment="1">
      <alignment horizontal="right" vertical="center"/>
    </xf>
    <xf numFmtId="4" fontId="20" fillId="0" borderId="24" xfId="46" applyNumberFormat="1" applyFont="1" applyBorder="1" applyAlignment="1">
      <alignment horizontal="right" vertical="center"/>
    </xf>
    <xf numFmtId="3" fontId="20" fillId="0" borderId="15" xfId="47" applyNumberFormat="1" applyFont="1" applyBorder="1" applyAlignment="1">
      <alignment vertical="center"/>
    </xf>
    <xf numFmtId="4" fontId="21" fillId="0" borderId="20" xfId="46" applyNumberFormat="1" applyFont="1" applyBorder="1" applyAlignment="1">
      <alignment horizontal="right" vertical="center"/>
    </xf>
    <xf numFmtId="166" fontId="21" fillId="0" borderId="20" xfId="46" applyNumberFormat="1" applyFont="1" applyBorder="1" applyAlignment="1">
      <alignment horizontal="right" vertical="center"/>
    </xf>
    <xf numFmtId="166" fontId="20" fillId="0" borderId="0" xfId="46" applyNumberFormat="1" applyFont="1" applyBorder="1" applyAlignment="1">
      <alignment vertical="center"/>
    </xf>
    <xf numFmtId="0" fontId="20" fillId="0" borderId="12" xfId="47" applyFont="1" applyBorder="1" applyAlignment="1">
      <alignment vertical="center"/>
    </xf>
    <xf numFmtId="49" fontId="20" fillId="0" borderId="12" xfId="47" applyNumberFormat="1" applyFont="1" applyBorder="1" applyAlignment="1">
      <alignment vertical="center"/>
    </xf>
    <xf numFmtId="4" fontId="20" fillId="0" borderId="12" xfId="47" applyNumberFormat="1" applyFont="1" applyBorder="1" applyAlignment="1">
      <alignment horizontal="center" vertical="center"/>
    </xf>
    <xf numFmtId="0" fontId="20" fillId="0" borderId="14" xfId="47" applyFont="1" applyBorder="1" applyAlignment="1">
      <alignment horizontal="left" vertical="center"/>
    </xf>
    <xf numFmtId="0" fontId="20" fillId="33" borderId="0" xfId="47" applyFont="1" applyFill="1" applyAlignment="1">
      <alignment vertical="center"/>
    </xf>
    <xf numFmtId="0" fontId="20" fillId="0" borderId="14" xfId="47" applyFont="1" applyBorder="1" applyAlignment="1">
      <alignment horizontal="center"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19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3" fontId="20" fillId="0" borderId="15" xfId="47" applyNumberFormat="1" applyFont="1" applyBorder="1" applyAlignment="1">
      <alignment horizontal="center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0" fontId="21" fillId="0" borderId="11" xfId="44" applyFont="1" applyBorder="1" applyAlignment="1">
      <alignment vertical="center"/>
    </xf>
    <xf numFmtId="0" fontId="21" fillId="0" borderId="12" xfId="44" applyFont="1" applyBorder="1" applyAlignment="1">
      <alignment vertical="center"/>
    </xf>
    <xf numFmtId="0" fontId="21" fillId="0" borderId="14" xfId="44" applyFont="1" applyBorder="1" applyAlignment="1">
      <alignment vertical="center"/>
    </xf>
    <xf numFmtId="0" fontId="21" fillId="0" borderId="0" xfId="44" applyFont="1" applyAlignment="1">
      <alignment vertical="center"/>
    </xf>
    <xf numFmtId="0" fontId="22" fillId="0" borderId="14" xfId="44" applyFont="1" applyBorder="1" applyAlignment="1">
      <alignment vertical="center"/>
    </xf>
    <xf numFmtId="0" fontId="22" fillId="0" borderId="0" xfId="44" applyFont="1" applyAlignment="1">
      <alignment vertical="center"/>
    </xf>
    <xf numFmtId="0" fontId="20" fillId="0" borderId="16" xfId="44" applyFont="1" applyBorder="1" applyAlignment="1">
      <alignment vertical="center"/>
    </xf>
    <xf numFmtId="0" fontId="20" fillId="0" borderId="17" xfId="44" applyFont="1" applyBorder="1" applyAlignment="1">
      <alignment vertical="center"/>
    </xf>
    <xf numFmtId="0" fontId="20" fillId="0" borderId="11" xfId="44" applyFont="1" applyBorder="1" applyAlignment="1">
      <alignment vertical="center"/>
    </xf>
    <xf numFmtId="0" fontId="20" fillId="0" borderId="12" xfId="44" applyFont="1" applyBorder="1" applyAlignment="1">
      <alignment vertical="center"/>
    </xf>
    <xf numFmtId="0" fontId="20" fillId="0" borderId="12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Continuous" vertical="center"/>
    </xf>
    <xf numFmtId="0" fontId="20" fillId="0" borderId="13" xfId="44" applyFont="1" applyBorder="1" applyAlignment="1">
      <alignment vertical="center"/>
    </xf>
    <xf numFmtId="0" fontId="20" fillId="0" borderId="14" xfId="44" applyFont="1" applyBorder="1" applyAlignment="1">
      <alignment vertical="center"/>
    </xf>
    <xf numFmtId="164" fontId="20" fillId="0" borderId="0" xfId="44" applyNumberFormat="1" applyFont="1" applyAlignment="1">
      <alignment vertical="center"/>
    </xf>
    <xf numFmtId="0" fontId="20" fillId="0" borderId="15" xfId="44" applyFont="1" applyBorder="1" applyAlignment="1">
      <alignment vertical="center"/>
    </xf>
    <xf numFmtId="0" fontId="21" fillId="0" borderId="0" xfId="44" applyFont="1" applyAlignment="1">
      <alignment horizontal="left" vertical="center"/>
    </xf>
    <xf numFmtId="164" fontId="21" fillId="0" borderId="19" xfId="44" applyNumberFormat="1" applyFont="1" applyBorder="1" applyAlignment="1">
      <alignment horizontal="right" vertical="center"/>
    </xf>
    <xf numFmtId="4" fontId="21" fillId="0" borderId="0" xfId="44" applyNumberFormat="1" applyFont="1" applyAlignment="1">
      <alignment horizontal="center" vertical="center"/>
    </xf>
    <xf numFmtId="4" fontId="21" fillId="0" borderId="19" xfId="44" applyNumberFormat="1" applyFont="1" applyBorder="1" applyAlignment="1">
      <alignment horizontal="right" vertical="center"/>
    </xf>
    <xf numFmtId="4" fontId="21" fillId="0" borderId="0" xfId="44" applyNumberFormat="1" applyFont="1" applyAlignment="1">
      <alignment horizontal="right" vertical="center"/>
    </xf>
    <xf numFmtId="165" fontId="21" fillId="0" borderId="19" xfId="46" applyFont="1" applyFill="1" applyBorder="1" applyAlignment="1">
      <alignment horizontal="right" vertical="center"/>
    </xf>
    <xf numFmtId="3" fontId="21" fillId="0" borderId="0" xfId="44" applyNumberFormat="1" applyFont="1" applyAlignment="1">
      <alignment horizontal="right" vertical="center"/>
    </xf>
    <xf numFmtId="4" fontId="21" fillId="0" borderId="19" xfId="44" applyNumberFormat="1" applyFont="1" applyBorder="1" applyAlignment="1">
      <alignment vertical="center"/>
    </xf>
    <xf numFmtId="4" fontId="21" fillId="0" borderId="0" xfId="44" applyNumberFormat="1" applyFont="1" applyAlignment="1">
      <alignment vertical="center"/>
    </xf>
    <xf numFmtId="0" fontId="21" fillId="0" borderId="15" xfId="44" applyFont="1" applyBorder="1" applyAlignment="1">
      <alignment vertical="center"/>
    </xf>
    <xf numFmtId="49" fontId="21" fillId="0" borderId="0" xfId="44" applyNumberFormat="1" applyFont="1" applyAlignment="1">
      <alignment horizontal="center" vertical="center"/>
    </xf>
    <xf numFmtId="4" fontId="20" fillId="0" borderId="0" xfId="46" applyNumberFormat="1" applyFont="1" applyFill="1" applyBorder="1" applyAlignment="1">
      <alignment horizontal="center" vertical="center"/>
    </xf>
    <xf numFmtId="4" fontId="24" fillId="0" borderId="0" xfId="43" applyNumberFormat="1" applyFont="1" applyAlignment="1">
      <alignment horizontal="right" vertical="center" wrapText="1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0" fillId="0" borderId="0" xfId="44" applyNumberFormat="1" applyFont="1" applyAlignment="1">
      <alignment vertical="center"/>
    </xf>
    <xf numFmtId="0" fontId="20" fillId="0" borderId="0" xfId="44" applyFont="1" applyAlignment="1">
      <alignment horizontal="right" vertical="center"/>
    </xf>
    <xf numFmtId="4" fontId="20" fillId="0" borderId="0" xfId="43" applyNumberFormat="1" applyFont="1" applyAlignment="1">
      <alignment horizontal="right" vertical="center" wrapText="1"/>
    </xf>
    <xf numFmtId="4" fontId="20" fillId="0" borderId="0" xfId="44" applyNumberFormat="1" applyFont="1" applyAlignment="1">
      <alignment horizontal="centerContinuous" vertical="center"/>
    </xf>
    <xf numFmtId="164" fontId="20" fillId="0" borderId="0" xfId="46" applyNumberFormat="1" applyFont="1" applyFill="1" applyBorder="1" applyAlignment="1">
      <alignment horizontal="right" vertical="center"/>
    </xf>
    <xf numFmtId="40" fontId="24" fillId="0" borderId="0" xfId="43" applyNumberFormat="1" applyFont="1" applyAlignment="1">
      <alignment horizontal="right" vertical="center" wrapText="1"/>
    </xf>
    <xf numFmtId="4" fontId="21" fillId="0" borderId="0" xfId="46" applyNumberFormat="1" applyFont="1" applyFill="1" applyBorder="1" applyAlignment="1">
      <alignment vertical="center"/>
    </xf>
    <xf numFmtId="4" fontId="21" fillId="0" borderId="19" xfId="46" applyNumberFormat="1" applyFont="1" applyFill="1" applyBorder="1" applyAlignment="1">
      <alignment vertical="center"/>
    </xf>
    <xf numFmtId="4" fontId="20" fillId="0" borderId="0" xfId="46" applyNumberFormat="1" applyFont="1" applyFill="1" applyBorder="1" applyAlignment="1">
      <alignment vertical="center"/>
    </xf>
    <xf numFmtId="4" fontId="21" fillId="0" borderId="0" xfId="46" applyNumberFormat="1" applyFont="1" applyFill="1" applyBorder="1" applyAlignment="1">
      <alignment horizontal="center" vertical="center"/>
    </xf>
    <xf numFmtId="4" fontId="20" fillId="0" borderId="0" xfId="44" applyNumberFormat="1" applyFont="1" applyAlignment="1">
      <alignment horizontal="center" vertical="center"/>
    </xf>
    <xf numFmtId="4" fontId="20" fillId="0" borderId="0" xfId="44" applyNumberFormat="1" applyFont="1" applyAlignment="1">
      <alignment horizontal="right" vertical="center"/>
    </xf>
    <xf numFmtId="3" fontId="20" fillId="0" borderId="0" xfId="44" applyNumberFormat="1" applyFont="1" applyAlignment="1">
      <alignment horizontal="right" vertical="center"/>
    </xf>
    <xf numFmtId="16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vertical="center"/>
    </xf>
    <xf numFmtId="164" fontId="21" fillId="0" borderId="19" xfId="46" applyNumberFormat="1" applyFont="1" applyFill="1" applyBorder="1" applyAlignment="1">
      <alignment horizontal="right" vertical="center"/>
    </xf>
    <xf numFmtId="166" fontId="21" fillId="0" borderId="0" xfId="46" applyNumberFormat="1" applyFont="1" applyFill="1" applyBorder="1" applyAlignment="1">
      <alignment horizontal="right" vertical="center"/>
    </xf>
    <xf numFmtId="3" fontId="20" fillId="0" borderId="15" xfId="44" applyNumberFormat="1" applyFont="1" applyBorder="1" applyAlignment="1">
      <alignment vertical="center"/>
    </xf>
    <xf numFmtId="3" fontId="20" fillId="0" borderId="0" xfId="44" applyNumberFormat="1" applyFont="1" applyAlignment="1">
      <alignment horizontal="center" vertical="center"/>
    </xf>
    <xf numFmtId="0" fontId="27" fillId="0" borderId="0" xfId="44" applyFont="1" applyAlignment="1">
      <alignment vertical="center"/>
    </xf>
    <xf numFmtId="0" fontId="20" fillId="0" borderId="18" xfId="44" applyFont="1" applyBorder="1" applyAlignment="1">
      <alignment vertical="center"/>
    </xf>
    <xf numFmtId="0" fontId="21" fillId="0" borderId="13" xfId="44" applyFont="1" applyBorder="1" applyAlignment="1">
      <alignment vertical="center"/>
    </xf>
    <xf numFmtId="0" fontId="22" fillId="0" borderId="15" xfId="44" applyFont="1" applyBorder="1" applyAlignment="1">
      <alignment vertical="center"/>
    </xf>
    <xf numFmtId="164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vertical="center"/>
    </xf>
    <xf numFmtId="43" fontId="20" fillId="0" borderId="0" xfId="45" applyFont="1" applyFill="1" applyBorder="1" applyAlignment="1">
      <alignment vertical="center"/>
    </xf>
    <xf numFmtId="166" fontId="21" fillId="0" borderId="19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center" vertical="center"/>
    </xf>
    <xf numFmtId="0" fontId="20" fillId="0" borderId="12" xfId="44" applyFont="1" applyBorder="1" applyAlignment="1">
      <alignment horizontal="right" vertical="center"/>
    </xf>
    <xf numFmtId="0" fontId="26" fillId="0" borderId="0" xfId="44" applyFont="1" applyAlignment="1">
      <alignment vertical="center"/>
    </xf>
    <xf numFmtId="49" fontId="26" fillId="0" borderId="17" xfId="44" applyNumberFormat="1" applyFont="1" applyBorder="1" applyAlignment="1">
      <alignment vertical="center"/>
    </xf>
    <xf numFmtId="0" fontId="26" fillId="0" borderId="17" xfId="44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166" fontId="31" fillId="0" borderId="0" xfId="46" applyNumberFormat="1" applyFont="1" applyFill="1" applyBorder="1" applyAlignment="1">
      <alignment horizontal="right" vertical="center"/>
    </xf>
    <xf numFmtId="164" fontId="20" fillId="0" borderId="0" xfId="45" applyNumberFormat="1" applyFont="1" applyFill="1" applyBorder="1" applyAlignment="1">
      <alignment vertical="center"/>
    </xf>
    <xf numFmtId="0" fontId="23" fillId="0" borderId="0" xfId="44" applyFont="1" applyAlignment="1">
      <alignment horizontal="center" vertical="center" wrapText="1"/>
    </xf>
    <xf numFmtId="0" fontId="21" fillId="0" borderId="14" xfId="44" applyFont="1" applyBorder="1" applyAlignment="1">
      <alignment horizontal="center" vertical="center"/>
    </xf>
    <xf numFmtId="165" fontId="21" fillId="0" borderId="0" xfId="46" applyFont="1" applyFill="1" applyBorder="1" applyAlignment="1">
      <alignment vertical="center"/>
    </xf>
    <xf numFmtId="0" fontId="24" fillId="0" borderId="21" xfId="44" applyFont="1" applyBorder="1" applyAlignment="1">
      <alignment vertical="center"/>
    </xf>
    <xf numFmtId="0" fontId="24" fillId="0" borderId="22" xfId="44" applyFont="1" applyBorder="1" applyAlignment="1">
      <alignment vertical="center"/>
    </xf>
    <xf numFmtId="0" fontId="24" fillId="0" borderId="22" xfId="44" applyFont="1" applyBorder="1" applyAlignment="1">
      <alignment horizontal="center" vertical="center"/>
    </xf>
    <xf numFmtId="0" fontId="24" fillId="0" borderId="22" xfId="44" applyFont="1" applyBorder="1" applyAlignment="1">
      <alignment horizontal="right" vertical="center"/>
    </xf>
    <xf numFmtId="3" fontId="24" fillId="0" borderId="22" xfId="44" applyNumberFormat="1" applyFont="1" applyBorder="1" applyAlignment="1">
      <alignment vertical="center"/>
    </xf>
    <xf numFmtId="4" fontId="24" fillId="0" borderId="22" xfId="44" applyNumberFormat="1" applyFont="1" applyBorder="1" applyAlignment="1">
      <alignment vertical="center"/>
    </xf>
    <xf numFmtId="0" fontId="24" fillId="0" borderId="23" xfId="44" applyFont="1" applyBorder="1" applyAlignment="1">
      <alignment vertical="center"/>
    </xf>
    <xf numFmtId="0" fontId="24" fillId="0" borderId="14" xfId="44" applyFont="1" applyBorder="1" applyAlignment="1">
      <alignment vertical="center"/>
    </xf>
    <xf numFmtId="0" fontId="24" fillId="0" borderId="15" xfId="44" applyFont="1" applyBorder="1" applyAlignment="1">
      <alignment vertical="center"/>
    </xf>
    <xf numFmtId="0" fontId="34" fillId="0" borderId="15" xfId="44" applyFont="1" applyBorder="1" applyAlignment="1">
      <alignment vertical="center"/>
    </xf>
    <xf numFmtId="0" fontId="29" fillId="0" borderId="17" xfId="44" applyFont="1" applyBorder="1" applyAlignment="1">
      <alignment vertical="center"/>
    </xf>
    <xf numFmtId="0" fontId="29" fillId="0" borderId="18" xfId="44" applyFont="1" applyBorder="1" applyAlignment="1">
      <alignment vertical="center"/>
    </xf>
    <xf numFmtId="3" fontId="24" fillId="0" borderId="15" xfId="44" applyNumberFormat="1" applyFont="1" applyBorder="1" applyAlignment="1">
      <alignment vertical="center"/>
    </xf>
    <xf numFmtId="43" fontId="24" fillId="0" borderId="0" xfId="45" applyFont="1" applyFill="1" applyBorder="1" applyAlignment="1">
      <alignment vertical="center"/>
    </xf>
    <xf numFmtId="0" fontId="29" fillId="0" borderId="14" xfId="44" applyFont="1" applyBorder="1" applyAlignment="1">
      <alignment vertical="center"/>
    </xf>
    <xf numFmtId="0" fontId="24" fillId="0" borderId="17" xfId="44" applyFont="1" applyBorder="1" applyAlignment="1">
      <alignment vertical="center"/>
    </xf>
    <xf numFmtId="0" fontId="24" fillId="0" borderId="18" xfId="44" applyFont="1" applyBorder="1" applyAlignment="1">
      <alignment vertical="center"/>
    </xf>
    <xf numFmtId="0" fontId="24" fillId="0" borderId="0" xfId="44" applyFont="1" applyAlignment="1">
      <alignment vertical="center"/>
    </xf>
    <xf numFmtId="0" fontId="24" fillId="0" borderId="0" xfId="44" applyFont="1" applyAlignment="1">
      <alignment horizontal="center" vertical="center"/>
    </xf>
    <xf numFmtId="4" fontId="24" fillId="0" borderId="0" xfId="44" applyNumberFormat="1" applyFont="1" applyAlignment="1">
      <alignment vertical="center"/>
    </xf>
    <xf numFmtId="3" fontId="20" fillId="0" borderId="13" xfId="44" applyNumberFormat="1" applyFont="1" applyBorder="1" applyAlignment="1">
      <alignment vertical="center"/>
    </xf>
    <xf numFmtId="167" fontId="20" fillId="0" borderId="0" xfId="44" applyNumberFormat="1" applyFont="1" applyAlignment="1">
      <alignment horizontal="center" vertical="center"/>
    </xf>
    <xf numFmtId="167" fontId="20" fillId="0" borderId="12" xfId="44" applyNumberFormat="1" applyFont="1" applyBorder="1" applyAlignment="1">
      <alignment horizontal="centerContinuous" vertical="center"/>
    </xf>
    <xf numFmtId="167" fontId="20" fillId="0" borderId="0" xfId="44" applyNumberFormat="1" applyFont="1" applyAlignment="1">
      <alignment horizontal="centerContinuous" vertical="center"/>
    </xf>
    <xf numFmtId="167" fontId="21" fillId="0" borderId="19" xfId="44" applyNumberFormat="1" applyFont="1" applyBorder="1" applyAlignment="1">
      <alignment horizontal="right" vertical="center"/>
    </xf>
    <xf numFmtId="167" fontId="24" fillId="0" borderId="0" xfId="43" applyNumberFormat="1" applyFont="1" applyAlignment="1">
      <alignment horizontal="right" vertical="center" wrapText="1"/>
    </xf>
    <xf numFmtId="167" fontId="20" fillId="0" borderId="0" xfId="46" applyNumberFormat="1" applyFont="1" applyFill="1" applyBorder="1" applyAlignment="1">
      <alignment horizontal="right" vertical="center"/>
    </xf>
    <xf numFmtId="167" fontId="20" fillId="0" borderId="0" xfId="44" applyNumberFormat="1" applyFont="1" applyAlignment="1">
      <alignment horizontal="right" vertical="center"/>
    </xf>
    <xf numFmtId="167" fontId="21" fillId="0" borderId="20" xfId="44" applyNumberFormat="1" applyFont="1" applyBorder="1" applyAlignment="1">
      <alignment horizontal="right" vertical="center"/>
    </xf>
    <xf numFmtId="167" fontId="21" fillId="0" borderId="19" xfId="46" applyNumberFormat="1" applyFont="1" applyFill="1" applyBorder="1" applyAlignment="1">
      <alignment horizontal="right" vertical="center"/>
    </xf>
    <xf numFmtId="167" fontId="24" fillId="0" borderId="22" xfId="44" applyNumberFormat="1" applyFont="1" applyBorder="1" applyAlignment="1">
      <alignment horizontal="right" vertical="center"/>
    </xf>
    <xf numFmtId="167" fontId="21" fillId="0" borderId="0" xfId="46" applyNumberFormat="1" applyFont="1" applyFill="1" applyBorder="1" applyAlignment="1">
      <alignment vertical="center"/>
    </xf>
    <xf numFmtId="167" fontId="21" fillId="0" borderId="0" xfId="46" applyNumberFormat="1" applyFont="1" applyFill="1" applyBorder="1" applyAlignment="1">
      <alignment horizontal="right" vertical="center"/>
    </xf>
    <xf numFmtId="167" fontId="21" fillId="0" borderId="0" xfId="44" applyNumberFormat="1" applyFont="1" applyAlignment="1">
      <alignment horizontal="right" vertical="center"/>
    </xf>
    <xf numFmtId="167" fontId="20" fillId="0" borderId="0" xfId="45" applyNumberFormat="1" applyFont="1" applyFill="1" applyBorder="1" applyAlignment="1">
      <alignment vertical="center"/>
    </xf>
    <xf numFmtId="167" fontId="20" fillId="0" borderId="12" xfId="44" applyNumberFormat="1" applyFont="1" applyBorder="1" applyAlignment="1">
      <alignment horizontal="right" vertical="center"/>
    </xf>
    <xf numFmtId="167" fontId="24" fillId="0" borderId="0" xfId="45" applyNumberFormat="1" applyFont="1" applyFill="1" applyBorder="1" applyAlignment="1">
      <alignment vertical="center"/>
    </xf>
    <xf numFmtId="0" fontId="28" fillId="0" borderId="0" xfId="47" applyFont="1" applyAlignment="1">
      <alignment horizontal="center" vertical="center"/>
    </xf>
    <xf numFmtId="0" fontId="28" fillId="0" borderId="14" xfId="47" applyFont="1" applyBorder="1" applyAlignment="1">
      <alignment horizontal="center" vertical="center"/>
    </xf>
    <xf numFmtId="0" fontId="28" fillId="0" borderId="15" xfId="47" applyFont="1" applyBorder="1" applyAlignment="1">
      <alignment horizontal="center" vertical="center"/>
    </xf>
    <xf numFmtId="0" fontId="20" fillId="0" borderId="15" xfId="44" applyFont="1" applyBorder="1" applyAlignment="1">
      <alignment horizontal="center" vertical="center"/>
    </xf>
    <xf numFmtId="43" fontId="20" fillId="0" borderId="0" xfId="45" applyFont="1" applyFill="1" applyAlignment="1">
      <alignment horizontal="center" vertical="center"/>
    </xf>
    <xf numFmtId="167" fontId="24" fillId="0" borderId="0" xfId="44" applyNumberFormat="1" applyFont="1" applyAlignment="1">
      <alignment horizontal="center" vertical="center"/>
    </xf>
    <xf numFmtId="0" fontId="21" fillId="0" borderId="0" xfId="44" applyFont="1" applyAlignment="1">
      <alignment horizontal="center"/>
    </xf>
    <xf numFmtId="4" fontId="21" fillId="0" borderId="22" xfId="46" applyNumberFormat="1" applyFont="1" applyBorder="1" applyAlignment="1">
      <alignment horizontal="right" vertical="center"/>
    </xf>
    <xf numFmtId="4" fontId="20" fillId="0" borderId="19" xfId="46" applyNumberFormat="1" applyFont="1" applyBorder="1" applyAlignment="1">
      <alignment horizontal="right" vertical="center"/>
    </xf>
    <xf numFmtId="0" fontId="33" fillId="0" borderId="0" xfId="44" applyFont="1" applyAlignment="1">
      <alignment horizontal="center" vertical="center"/>
    </xf>
    <xf numFmtId="0" fontId="29" fillId="0" borderId="0" xfId="44" applyFont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1" fillId="0" borderId="0" xfId="44" applyNumberFormat="1" applyFont="1" applyBorder="1" applyAlignment="1">
      <alignment vertical="center"/>
    </xf>
    <xf numFmtId="0" fontId="29" fillId="0" borderId="0" xfId="44" applyFont="1" applyAlignment="1">
      <alignment vertical="center"/>
    </xf>
    <xf numFmtId="167" fontId="29" fillId="0" borderId="0" xfId="44" applyNumberFormat="1" applyFont="1" applyAlignment="1">
      <alignment horizontal="center" vertical="center"/>
    </xf>
    <xf numFmtId="0" fontId="29" fillId="0" borderId="15" xfId="44" applyFont="1" applyBorder="1" applyAlignment="1">
      <alignment vertical="center"/>
    </xf>
    <xf numFmtId="0" fontId="33" fillId="0" borderId="0" xfId="44" applyFont="1" applyAlignment="1">
      <alignment vertical="center" wrapText="1"/>
    </xf>
    <xf numFmtId="0" fontId="29" fillId="0" borderId="0" xfId="44" applyFont="1" applyAlignment="1">
      <alignment horizontal="left" vertical="center"/>
    </xf>
    <xf numFmtId="0" fontId="29" fillId="0" borderId="0" xfId="47" applyFont="1" applyAlignment="1">
      <alignment horizontal="center" vertical="center"/>
    </xf>
    <xf numFmtId="167" fontId="29" fillId="0" borderId="0" xfId="47" applyNumberFormat="1" applyFont="1" applyAlignment="1">
      <alignment horizontal="center" vertical="center"/>
    </xf>
    <xf numFmtId="167" fontId="29" fillId="0" borderId="0" xfId="45" applyNumberFormat="1" applyFont="1" applyFill="1" applyBorder="1" applyAlignment="1">
      <alignment vertical="center"/>
    </xf>
    <xf numFmtId="43" fontId="29" fillId="0" borderId="0" xfId="45" applyFont="1" applyFill="1" applyBorder="1" applyAlignment="1">
      <alignment vertical="center"/>
    </xf>
    <xf numFmtId="43" fontId="26" fillId="0" borderId="0" xfId="45" applyFont="1" applyFill="1" applyAlignment="1">
      <alignment vertical="center"/>
    </xf>
    <xf numFmtId="0" fontId="21" fillId="0" borderId="0" xfId="44" applyFont="1" applyBorder="1" applyAlignment="1">
      <alignment vertical="center"/>
    </xf>
    <xf numFmtId="0" fontId="22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" vertical="center"/>
    </xf>
    <xf numFmtId="49" fontId="21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167" fontId="21" fillId="0" borderId="0" xfId="44" applyNumberFormat="1" applyFont="1" applyBorder="1" applyAlignment="1">
      <alignment horizontal="center" vertical="center"/>
    </xf>
    <xf numFmtId="3" fontId="21" fillId="0" borderId="0" xfId="44" applyNumberFormat="1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Continuous" vertical="center"/>
    </xf>
    <xf numFmtId="0" fontId="20" fillId="0" borderId="0" xfId="44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vertical="center"/>
    </xf>
    <xf numFmtId="4" fontId="20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left" vertical="center"/>
    </xf>
    <xf numFmtId="4" fontId="21" fillId="0" borderId="0" xfId="44" applyNumberFormat="1" applyFont="1" applyBorder="1" applyAlignment="1">
      <alignment horizontal="center" vertical="center"/>
    </xf>
    <xf numFmtId="4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vertical="center"/>
    </xf>
    <xf numFmtId="0" fontId="21" fillId="0" borderId="0" xfId="44" applyFont="1" applyBorder="1" applyAlignment="1">
      <alignment horizontal="right" vertical="center"/>
    </xf>
    <xf numFmtId="167" fontId="24" fillId="0" borderId="0" xfId="43" applyNumberFormat="1" applyFont="1" applyBorder="1" applyAlignment="1">
      <alignment horizontal="right" vertical="center" wrapText="1"/>
    </xf>
    <xf numFmtId="4" fontId="24" fillId="0" borderId="0" xfId="43" applyNumberFormat="1" applyFont="1" applyBorder="1" applyAlignment="1">
      <alignment horizontal="right" vertical="center" wrapText="1"/>
    </xf>
    <xf numFmtId="0" fontId="20" fillId="0" borderId="0" xfId="44" applyFont="1" applyBorder="1" applyAlignment="1">
      <alignment horizontal="right" vertical="center"/>
    </xf>
    <xf numFmtId="164" fontId="24" fillId="0" borderId="0" xfId="43" applyNumberFormat="1" applyFont="1" applyBorder="1" applyAlignment="1">
      <alignment horizontal="right" vertical="center" wrapText="1"/>
    </xf>
    <xf numFmtId="49" fontId="20" fillId="0" borderId="0" xfId="44" applyNumberFormat="1" applyFont="1" applyBorder="1" applyAlignment="1">
      <alignment horizontal="center" vertical="center"/>
    </xf>
    <xf numFmtId="4" fontId="24" fillId="0" borderId="0" xfId="43" applyNumberFormat="1" applyFont="1" applyBorder="1" applyAlignment="1">
      <alignment vertical="center" wrapText="1"/>
    </xf>
    <xf numFmtId="164" fontId="20" fillId="0" borderId="0" xfId="44" applyNumberFormat="1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horizontal="centerContinuous" vertical="center"/>
    </xf>
    <xf numFmtId="164" fontId="20" fillId="0" borderId="0" xfId="44" applyNumberFormat="1" applyFont="1" applyBorder="1" applyAlignment="1">
      <alignment horizontal="right" vertical="center"/>
    </xf>
    <xf numFmtId="0" fontId="20" fillId="0" borderId="0" xfId="44" applyFont="1" applyBorder="1" applyAlignment="1">
      <alignment vertical="center" wrapText="1"/>
    </xf>
    <xf numFmtId="0" fontId="21" fillId="0" borderId="0" xfId="44" applyFont="1" applyBorder="1" applyAlignment="1">
      <alignment vertical="center" wrapText="1"/>
    </xf>
    <xf numFmtId="0" fontId="20" fillId="0" borderId="0" xfId="44" applyFont="1" applyBorder="1" applyAlignment="1">
      <alignment horizontal="left" vertical="center" wrapText="1"/>
    </xf>
    <xf numFmtId="3" fontId="20" fillId="0" borderId="0" xfId="44" applyNumberFormat="1" applyFont="1" applyBorder="1" applyAlignment="1">
      <alignment horizontal="center" vertical="center"/>
    </xf>
    <xf numFmtId="0" fontId="20" fillId="0" borderId="0" xfId="44" applyFont="1" applyBorder="1" applyAlignment="1">
      <alignment horizontal="left" vertical="center"/>
    </xf>
    <xf numFmtId="167" fontId="20" fillId="0" borderId="0" xfId="44" applyNumberFormat="1" applyFont="1" applyBorder="1" applyAlignment="1">
      <alignment horizontal="right" vertical="center"/>
    </xf>
    <xf numFmtId="3" fontId="31" fillId="0" borderId="0" xfId="44" applyNumberFormat="1" applyFont="1" applyBorder="1" applyAlignment="1">
      <alignment horizontal="center" vertical="center"/>
    </xf>
    <xf numFmtId="3" fontId="20" fillId="0" borderId="0" xfId="44" applyNumberFormat="1" applyFont="1" applyBorder="1" applyAlignment="1">
      <alignment horizontal="right" vertical="center"/>
    </xf>
    <xf numFmtId="4" fontId="30" fillId="0" borderId="0" xfId="0" applyNumberFormat="1" applyFont="1" applyBorder="1"/>
    <xf numFmtId="4" fontId="20" fillId="0" borderId="0" xfId="44" applyNumberFormat="1" applyFont="1" applyBorder="1" applyAlignment="1">
      <alignment horizontal="right" vertical="center"/>
    </xf>
    <xf numFmtId="165" fontId="20" fillId="0" borderId="0" xfId="44" applyNumberFormat="1" applyFont="1" applyBorder="1" applyAlignment="1">
      <alignment vertical="center"/>
    </xf>
    <xf numFmtId="0" fontId="24" fillId="0" borderId="0" xfId="44" applyFont="1" applyBorder="1" applyAlignment="1">
      <alignment vertical="center"/>
    </xf>
    <xf numFmtId="0" fontId="24" fillId="0" borderId="0" xfId="44" applyFont="1" applyBorder="1" applyAlignment="1">
      <alignment horizontal="center" vertical="center"/>
    </xf>
    <xf numFmtId="167" fontId="24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horizontal="right" vertical="center"/>
    </xf>
    <xf numFmtId="3" fontId="24" fillId="0" borderId="0" xfId="44" applyNumberFormat="1" applyFont="1" applyBorder="1" applyAlignment="1">
      <alignment vertical="center"/>
    </xf>
    <xf numFmtId="167" fontId="24" fillId="0" borderId="0" xfId="44" applyNumberFormat="1" applyFont="1" applyBorder="1" applyAlignment="1">
      <alignment horizontal="centerContinuous" vertical="center"/>
    </xf>
    <xf numFmtId="0" fontId="24" fillId="0" borderId="0" xfId="44" applyFont="1" applyBorder="1" applyAlignment="1">
      <alignment horizontal="centerContinuous" vertical="center"/>
    </xf>
    <xf numFmtId="4" fontId="24" fillId="0" borderId="0" xfId="44" applyNumberFormat="1" applyFont="1" applyBorder="1" applyAlignment="1">
      <alignment vertical="center"/>
    </xf>
    <xf numFmtId="0" fontId="32" fillId="0" borderId="0" xfId="44" applyFont="1" applyBorder="1" applyAlignment="1">
      <alignment vertical="center" wrapText="1"/>
    </xf>
    <xf numFmtId="0" fontId="32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left" vertical="center"/>
    </xf>
    <xf numFmtId="0" fontId="24" fillId="0" borderId="0" xfId="47" applyFont="1" applyBorder="1" applyAlignment="1">
      <alignment horizontal="center" vertical="center"/>
    </xf>
    <xf numFmtId="167" fontId="24" fillId="0" borderId="0" xfId="47" applyNumberFormat="1" applyFont="1" applyBorder="1" applyAlignment="1">
      <alignment horizontal="center" vertical="center"/>
    </xf>
    <xf numFmtId="0" fontId="35" fillId="0" borderId="0" xfId="44" applyFont="1" applyBorder="1" applyAlignment="1">
      <alignment horizontal="center" vertical="center"/>
    </xf>
    <xf numFmtId="167" fontId="35" fillId="0" borderId="0" xfId="44" applyNumberFormat="1" applyFont="1" applyBorder="1" applyAlignment="1">
      <alignment vertical="center"/>
    </xf>
    <xf numFmtId="0" fontId="35" fillId="0" borderId="0" xfId="44" applyFont="1" applyBorder="1" applyAlignment="1">
      <alignment vertical="center"/>
    </xf>
    <xf numFmtId="0" fontId="34" fillId="0" borderId="0" xfId="44" applyFont="1" applyBorder="1" applyAlignment="1">
      <alignment vertical="center"/>
    </xf>
    <xf numFmtId="0" fontId="21" fillId="0" borderId="0" xfId="47" applyFont="1" applyBorder="1" applyAlignment="1">
      <alignment horizontal="centerContinuous" vertical="center"/>
    </xf>
    <xf numFmtId="0" fontId="21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" fontId="20" fillId="0" borderId="0" xfId="47" applyNumberFormat="1" applyFont="1" applyBorder="1" applyAlignment="1">
      <alignment vertical="center"/>
    </xf>
    <xf numFmtId="0" fontId="21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0" fontId="20" fillId="0" borderId="0" xfId="47" applyFont="1" applyBorder="1" applyAlignment="1">
      <alignment horizontal="center" vertical="center"/>
    </xf>
    <xf numFmtId="4" fontId="21" fillId="0" borderId="0" xfId="47" applyNumberFormat="1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4" fontId="20" fillId="0" borderId="0" xfId="47" applyNumberFormat="1" applyFont="1" applyBorder="1" applyAlignment="1">
      <alignment horizontal="center" vertical="center"/>
    </xf>
    <xf numFmtId="4" fontId="20" fillId="0" borderId="0" xfId="43" applyNumberFormat="1" applyFont="1" applyBorder="1" applyAlignment="1">
      <alignment horizontal="right" vertical="center" wrapText="1"/>
    </xf>
    <xf numFmtId="40" fontId="20" fillId="0" borderId="0" xfId="43" applyNumberFormat="1" applyFont="1" applyBorder="1" applyAlignment="1">
      <alignment horizontal="right" vertical="center" wrapText="1"/>
    </xf>
    <xf numFmtId="165" fontId="20" fillId="0" borderId="0" xfId="47" applyNumberFormat="1" applyFont="1" applyBorder="1" applyAlignment="1">
      <alignment horizontal="right" vertical="center"/>
    </xf>
    <xf numFmtId="4" fontId="20" fillId="0" borderId="0" xfId="47" applyNumberFormat="1" applyFont="1" applyBorder="1" applyAlignment="1">
      <alignment horizontal="right" vertical="center"/>
    </xf>
    <xf numFmtId="0" fontId="20" fillId="0" borderId="0" xfId="47" applyFont="1" applyBorder="1" applyAlignment="1">
      <alignment horizontal="right" vertical="center"/>
    </xf>
    <xf numFmtId="49" fontId="20" fillId="0" borderId="0" xfId="47" applyNumberFormat="1" applyFont="1" applyBorder="1" applyAlignment="1">
      <alignment vertical="center"/>
    </xf>
    <xf numFmtId="3" fontId="20" fillId="0" borderId="0" xfId="47" applyNumberFormat="1" applyFont="1" applyBorder="1" applyAlignment="1">
      <alignment vertical="center"/>
    </xf>
    <xf numFmtId="4" fontId="20" fillId="33" borderId="0" xfId="44" applyNumberFormat="1" applyFont="1" applyFill="1" applyBorder="1" applyAlignment="1">
      <alignment horizontal="left" vertical="center" wrapText="1"/>
    </xf>
    <xf numFmtId="0" fontId="26" fillId="0" borderId="0" xfId="44" applyFont="1" applyBorder="1" applyAlignment="1">
      <alignment horizontal="center" vertical="center"/>
    </xf>
    <xf numFmtId="49" fontId="20" fillId="0" borderId="17" xfId="47" applyNumberFormat="1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4" fontId="20" fillId="0" borderId="17" xfId="47" applyNumberFormat="1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164" fontId="20" fillId="0" borderId="0" xfId="43" applyNumberFormat="1" applyFont="1" applyBorder="1" applyAlignment="1">
      <alignment horizontal="right" vertical="center" wrapText="1"/>
    </xf>
    <xf numFmtId="4" fontId="21" fillId="0" borderId="0" xfId="43" applyNumberFormat="1" applyFont="1" applyBorder="1" applyAlignment="1">
      <alignment horizontal="right" vertical="center" wrapText="1"/>
    </xf>
    <xf numFmtId="0" fontId="20" fillId="0" borderId="0" xfId="47" applyFont="1" applyFill="1" applyBorder="1" applyAlignment="1">
      <alignment vertical="center"/>
    </xf>
    <xf numFmtId="49" fontId="21" fillId="0" borderId="0" xfId="47" applyNumberFormat="1" applyFont="1" applyFill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6" fillId="0" borderId="0" xfId="47" applyFont="1" applyBorder="1" applyAlignment="1">
      <alignment horizontal="left" vertical="center"/>
    </xf>
    <xf numFmtId="49" fontId="20" fillId="0" borderId="0" xfId="44" applyNumberFormat="1" applyFont="1" applyBorder="1" applyAlignment="1">
      <alignment horizontal="left" vertical="center" wrapText="1"/>
    </xf>
    <xf numFmtId="4" fontId="26" fillId="33" borderId="0" xfId="44" applyNumberFormat="1" applyFont="1" applyFill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5" fillId="0" borderId="0" xfId="44" applyFont="1" applyBorder="1" applyAlignment="1">
      <alignment vertical="center"/>
    </xf>
    <xf numFmtId="0" fontId="26" fillId="0" borderId="0" xfId="44" applyFont="1" applyBorder="1" applyAlignment="1">
      <alignment vertical="center"/>
    </xf>
    <xf numFmtId="0" fontId="28" fillId="0" borderId="0" xfId="47" applyFont="1" applyBorder="1" applyAlignment="1">
      <alignment horizontal="center" vertical="center"/>
    </xf>
    <xf numFmtId="49" fontId="28" fillId="0" borderId="0" xfId="47" applyNumberFormat="1" applyFont="1" applyBorder="1" applyAlignment="1">
      <alignment horizontal="center" vertical="center"/>
    </xf>
    <xf numFmtId="4" fontId="28" fillId="0" borderId="0" xfId="47" applyNumberFormat="1" applyFont="1" applyBorder="1" applyAlignment="1">
      <alignment horizontal="center" vertical="center"/>
    </xf>
    <xf numFmtId="164" fontId="20" fillId="0" borderId="0" xfId="46" applyNumberFormat="1" applyFont="1" applyFill="1" applyBorder="1" applyAlignment="1">
      <alignment vertical="center"/>
    </xf>
    <xf numFmtId="167" fontId="20" fillId="0" borderId="0" xfId="45" applyNumberFormat="1" applyFont="1" applyFill="1" applyAlignment="1">
      <alignment vertical="center"/>
    </xf>
    <xf numFmtId="167" fontId="20" fillId="0" borderId="0" xfId="43" applyNumberFormat="1" applyFont="1" applyBorder="1" applyAlignment="1">
      <alignment horizontal="right" vertical="center" wrapText="1"/>
    </xf>
    <xf numFmtId="0" fontId="21" fillId="0" borderId="15" xfId="44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37" fillId="0" borderId="10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3" fontId="37" fillId="0" borderId="0" xfId="49" applyFont="1" applyAlignment="1">
      <alignment vertical="center"/>
    </xf>
    <xf numFmtId="43" fontId="0" fillId="0" borderId="0" xfId="0" applyNumberFormat="1" applyAlignment="1">
      <alignment vertical="center"/>
    </xf>
    <xf numFmtId="0" fontId="21" fillId="0" borderId="11" xfId="44" applyFont="1" applyBorder="1" applyAlignment="1">
      <alignment horizontal="center" vertical="center"/>
    </xf>
    <xf numFmtId="0" fontId="21" fillId="0" borderId="12" xfId="44" applyFont="1" applyBorder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6" xfId="44" applyFont="1" applyBorder="1" applyAlignment="1">
      <alignment horizontal="center" vertical="center"/>
    </xf>
    <xf numFmtId="0" fontId="21" fillId="0" borderId="17" xfId="44" applyFont="1" applyBorder="1" applyAlignment="1">
      <alignment horizontal="center" vertical="center"/>
    </xf>
    <xf numFmtId="0" fontId="21" fillId="0" borderId="18" xfId="44" applyFont="1" applyBorder="1" applyAlignment="1">
      <alignment horizontal="center" vertical="center"/>
    </xf>
    <xf numFmtId="0" fontId="23" fillId="0" borderId="0" xfId="44" applyFont="1" applyBorder="1" applyAlignment="1">
      <alignment horizontal="center" vertical="center" wrapText="1"/>
    </xf>
    <xf numFmtId="0" fontId="33" fillId="0" borderId="0" xfId="44" applyFont="1" applyAlignment="1">
      <alignment horizontal="center" vertical="center"/>
    </xf>
    <xf numFmtId="0" fontId="29" fillId="0" borderId="0" xfId="44" applyFont="1" applyAlignment="1">
      <alignment horizontal="center" vertical="center"/>
    </xf>
    <xf numFmtId="0" fontId="29" fillId="0" borderId="0" xfId="47" applyFont="1" applyAlignment="1">
      <alignment horizontal="center" vertical="center"/>
    </xf>
    <xf numFmtId="0" fontId="21" fillId="0" borderId="11" xfId="44" applyFont="1" applyBorder="1" applyAlignment="1" applyProtection="1">
      <alignment horizontal="center" vertical="center"/>
      <protection locked="0"/>
    </xf>
    <xf numFmtId="0" fontId="21" fillId="0" borderId="12" xfId="44" applyFont="1" applyBorder="1" applyAlignment="1" applyProtection="1">
      <alignment horizontal="center" vertical="center"/>
      <protection locked="0"/>
    </xf>
    <xf numFmtId="0" fontId="21" fillId="0" borderId="13" xfId="44" applyFont="1" applyBorder="1" applyAlignment="1" applyProtection="1">
      <alignment horizontal="center" vertical="center"/>
      <protection locked="0"/>
    </xf>
    <xf numFmtId="0" fontId="21" fillId="0" borderId="0" xfId="44" applyFont="1" applyBorder="1" applyAlignment="1">
      <alignment horizontal="center" vertical="center"/>
    </xf>
    <xf numFmtId="0" fontId="29" fillId="0" borderId="16" xfId="44" applyFont="1" applyBorder="1" applyAlignment="1">
      <alignment horizontal="left" vertical="center"/>
    </xf>
    <xf numFmtId="0" fontId="29" fillId="0" borderId="17" xfId="44" applyFont="1" applyBorder="1" applyAlignment="1">
      <alignment horizontal="left" vertical="center"/>
    </xf>
    <xf numFmtId="0" fontId="36" fillId="0" borderId="0" xfId="44" applyFont="1" applyBorder="1" applyAlignment="1">
      <alignment horizontal="center" vertical="center"/>
    </xf>
    <xf numFmtId="0" fontId="32" fillId="0" borderId="0" xfId="44" applyFont="1" applyBorder="1" applyAlignment="1">
      <alignment horizontal="center" vertical="center"/>
    </xf>
    <xf numFmtId="0" fontId="33" fillId="0" borderId="0" xfId="44" applyFont="1" applyBorder="1" applyAlignment="1">
      <alignment horizontal="center" vertical="center"/>
    </xf>
    <xf numFmtId="0" fontId="29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35" fillId="0" borderId="0" xfId="44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5" xfId="47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2" xfId="47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6" fillId="0" borderId="16" xfId="47" applyFont="1" applyBorder="1" applyAlignment="1">
      <alignment horizontal="left" vertical="center" wrapText="1"/>
    </xf>
    <xf numFmtId="0" fontId="26" fillId="0" borderId="17" xfId="47" applyFont="1" applyBorder="1" applyAlignment="1">
      <alignment horizontal="left" vertical="center" wrapText="1"/>
    </xf>
    <xf numFmtId="0" fontId="21" fillId="0" borderId="16" xfId="47" applyFont="1" applyBorder="1" applyAlignment="1">
      <alignment horizontal="center" vertical="center"/>
    </xf>
    <xf numFmtId="0" fontId="21" fillId="0" borderId="17" xfId="47" applyFont="1" applyBorder="1" applyAlignment="1">
      <alignment horizontal="center" vertical="center"/>
    </xf>
    <xf numFmtId="0" fontId="21" fillId="0" borderId="18" xfId="47" applyFont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8" fillId="0" borderId="0" xfId="47" applyFont="1" applyBorder="1" applyAlignment="1">
      <alignment horizontal="center" vertical="center"/>
    </xf>
    <xf numFmtId="0" fontId="26" fillId="0" borderId="17" xfId="44" applyFont="1" applyBorder="1" applyAlignment="1">
      <alignment horizontal="left" vertical="center"/>
    </xf>
    <xf numFmtId="0" fontId="26" fillId="0" borderId="18" xfId="44" applyFont="1" applyBorder="1" applyAlignment="1">
      <alignment horizontal="left" vertical="center"/>
    </xf>
    <xf numFmtId="0" fontId="25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5" fillId="0" borderId="0" xfId="47" applyFont="1" applyBorder="1" applyAlignment="1">
      <alignment horizontal="center" vertical="center"/>
    </xf>
    <xf numFmtId="0" fontId="21" fillId="0" borderId="0" xfId="47" applyFont="1" applyBorder="1" applyAlignment="1">
      <alignment horizontal="left" vertical="center" wrapText="1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9" builtinId="3"/>
    <cellStyle name="Millares [0] 2" xfId="48"/>
    <cellStyle name="Millares 2" xfId="45"/>
    <cellStyle name="Millares 2 2" xfId="46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53</xdr:row>
      <xdr:rowOff>76200</xdr:rowOff>
    </xdr:from>
    <xdr:ext cx="2575887" cy="66675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23826" y="7858125"/>
          <a:ext cx="257588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0</xdr:row>
      <xdr:rowOff>38101</xdr:rowOff>
    </xdr:from>
    <xdr:ext cx="2609850" cy="7429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85725" y="38101"/>
          <a:ext cx="2609850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54</xdr:row>
      <xdr:rowOff>57150</xdr:rowOff>
    </xdr:from>
    <xdr:ext cx="20383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1" y="9020175"/>
          <a:ext cx="2038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47625</xdr:rowOff>
    </xdr:from>
    <xdr:ext cx="2076449" cy="581025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5" y="200025"/>
          <a:ext cx="207644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0417" name="Control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1441" name="Control 1" hidden="1">
              <a:extLst>
                <a:ext uri="{63B3BB69-23CF-44E3-9099-C40C66FF867C}">
                  <a14:compatExt spid="_x0000_s61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140"/>
  <sheetViews>
    <sheetView showGridLines="0" tabSelected="1" topLeftCell="A97" zoomScaleNormal="100" zoomScaleSheetLayoutView="100" workbookViewId="0">
      <selection activeCell="L108" sqref="L108"/>
    </sheetView>
  </sheetViews>
  <sheetFormatPr baseColWidth="10" defaultColWidth="11.5703125" defaultRowHeight="11.25" x14ac:dyDescent="0.25"/>
  <cols>
    <col min="1" max="1" width="0.5703125" style="43" customWidth="1"/>
    <col min="2" max="2" width="6.140625" style="43" customWidth="1"/>
    <col min="3" max="3" width="34.140625" style="43" customWidth="1"/>
    <col min="4" max="4" width="7.85546875" style="44" hidden="1" customWidth="1"/>
    <col min="5" max="5" width="16.140625" style="147" customWidth="1"/>
    <col min="6" max="6" width="2.42578125" style="43" customWidth="1"/>
    <col min="7" max="7" width="16.140625" style="45" customWidth="1"/>
    <col min="8" max="8" width="1" style="45" customWidth="1"/>
    <col min="9" max="9" width="17.140625" style="45" hidden="1" customWidth="1"/>
    <col min="10" max="10" width="2.7109375" style="45" customWidth="1"/>
    <col min="11" max="11" width="4.85546875" style="43" customWidth="1"/>
    <col min="12" max="12" width="30" style="43" customWidth="1"/>
    <col min="13" max="13" width="3.85546875" style="44" hidden="1" customWidth="1"/>
    <col min="14" max="14" width="19.42578125" style="43" customWidth="1"/>
    <col min="15" max="15" width="4.140625" style="43" customWidth="1"/>
    <col min="16" max="16" width="18.7109375" style="43" bestFit="1" customWidth="1"/>
    <col min="17" max="17" width="0.5703125" style="43" customWidth="1"/>
    <col min="18" max="18" width="17.85546875" style="43" hidden="1" customWidth="1"/>
    <col min="19" max="19" width="1.28515625" style="43" customWidth="1"/>
    <col min="20" max="20" width="1.140625" style="43" customWidth="1"/>
    <col min="21" max="21" width="13.85546875" style="43" bestFit="1" customWidth="1"/>
    <col min="22" max="16384" width="11.5703125" style="43"/>
  </cols>
  <sheetData>
    <row r="1" spans="2:19" s="46" customFormat="1" ht="15" customHeight="1" x14ac:dyDescent="0.25">
      <c r="B1" s="47"/>
      <c r="C1" s="48"/>
      <c r="D1" s="48"/>
      <c r="E1" s="299" t="s">
        <v>714</v>
      </c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1"/>
    </row>
    <row r="2" spans="2:19" s="46" customFormat="1" ht="15.75" customHeight="1" x14ac:dyDescent="0.25">
      <c r="B2" s="49"/>
      <c r="C2" s="50"/>
      <c r="D2" s="50"/>
      <c r="E2" s="302" t="s">
        <v>715</v>
      </c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4"/>
    </row>
    <row r="3" spans="2:19" s="46" customFormat="1" ht="18" customHeight="1" x14ac:dyDescent="0.25">
      <c r="B3" s="51"/>
      <c r="C3" s="52"/>
      <c r="D3" s="52"/>
      <c r="E3" s="302" t="s">
        <v>1011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4"/>
    </row>
    <row r="4" spans="2:19" s="46" customFormat="1" ht="18.75" customHeight="1" thickBot="1" x14ac:dyDescent="0.3">
      <c r="B4" s="53"/>
      <c r="C4" s="54"/>
      <c r="D4" s="54"/>
      <c r="E4" s="305" t="s">
        <v>716</v>
      </c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7"/>
    </row>
    <row r="5" spans="2:19" s="46" customFormat="1" ht="1.5" customHeight="1" x14ac:dyDescent="0.25">
      <c r="B5" s="55"/>
      <c r="C5" s="56"/>
      <c r="D5" s="57"/>
      <c r="E5" s="146"/>
      <c r="F5" s="56"/>
      <c r="G5" s="58"/>
      <c r="H5" s="58"/>
      <c r="I5" s="58"/>
      <c r="J5" s="58"/>
      <c r="K5" s="56"/>
      <c r="L5" s="56"/>
      <c r="M5" s="57"/>
      <c r="N5" s="56"/>
      <c r="O5" s="56"/>
      <c r="P5" s="56"/>
      <c r="Q5" s="56"/>
      <c r="R5" s="56"/>
      <c r="S5" s="59"/>
    </row>
    <row r="6" spans="2:19" s="46" customFormat="1" x14ac:dyDescent="0.25">
      <c r="B6" s="60"/>
      <c r="C6" s="43"/>
      <c r="D6" s="113" t="s">
        <v>717</v>
      </c>
      <c r="E6" s="145" t="s">
        <v>718</v>
      </c>
      <c r="F6" s="44"/>
      <c r="G6" s="44" t="s">
        <v>718</v>
      </c>
      <c r="H6" s="44"/>
      <c r="I6" s="121" t="s">
        <v>719</v>
      </c>
      <c r="J6" s="44"/>
      <c r="K6" s="44"/>
      <c r="L6" s="61"/>
      <c r="M6" s="113" t="s">
        <v>717</v>
      </c>
      <c r="N6" s="44" t="s">
        <v>718</v>
      </c>
      <c r="O6" s="44"/>
      <c r="P6" s="44" t="s">
        <v>718</v>
      </c>
      <c r="Q6" s="44"/>
      <c r="R6" s="121" t="s">
        <v>719</v>
      </c>
      <c r="S6" s="62"/>
    </row>
    <row r="7" spans="2:19" s="46" customFormat="1" x14ac:dyDescent="0.25">
      <c r="B7" s="60"/>
      <c r="C7" s="43"/>
      <c r="D7" s="113"/>
      <c r="E7" s="113">
        <v>2025</v>
      </c>
      <c r="F7" s="113"/>
      <c r="G7" s="113">
        <v>2024</v>
      </c>
      <c r="H7" s="113"/>
      <c r="I7" s="113"/>
      <c r="J7" s="113"/>
      <c r="K7" s="44"/>
      <c r="L7" s="43"/>
      <c r="M7" s="113"/>
      <c r="N7" s="113">
        <v>2025</v>
      </c>
      <c r="O7" s="113"/>
      <c r="P7" s="113">
        <v>2024</v>
      </c>
      <c r="Q7" s="113"/>
      <c r="R7" s="113"/>
      <c r="S7" s="62"/>
    </row>
    <row r="8" spans="2:19" s="165" customFormat="1" x14ac:dyDescent="0.25">
      <c r="B8" s="122" t="s">
        <v>720</v>
      </c>
      <c r="C8" s="113" t="s">
        <v>721</v>
      </c>
      <c r="D8" s="113"/>
      <c r="E8" s="145"/>
      <c r="F8" s="44"/>
      <c r="G8" s="97"/>
      <c r="H8" s="97"/>
      <c r="I8" s="97"/>
      <c r="J8" s="97"/>
      <c r="K8" s="113" t="s">
        <v>720</v>
      </c>
      <c r="L8" s="113" t="s">
        <v>722</v>
      </c>
      <c r="M8" s="113"/>
      <c r="N8" s="44"/>
      <c r="O8" s="44"/>
      <c r="P8" s="44"/>
      <c r="Q8" s="44"/>
      <c r="R8" s="44"/>
      <c r="S8" s="164"/>
    </row>
    <row r="9" spans="2:19" s="46" customFormat="1" x14ac:dyDescent="0.25">
      <c r="B9" s="60"/>
      <c r="C9" s="43"/>
      <c r="D9" s="113"/>
      <c r="E9" s="147"/>
      <c r="F9" s="44"/>
      <c r="G9" s="147"/>
      <c r="H9" s="45"/>
      <c r="I9" s="45"/>
      <c r="J9" s="45"/>
      <c r="K9" s="44"/>
      <c r="L9" s="43"/>
      <c r="M9" s="113"/>
      <c r="N9" s="78"/>
      <c r="O9" s="88"/>
      <c r="P9" s="78"/>
      <c r="Q9" s="43"/>
      <c r="R9" s="43"/>
      <c r="S9" s="62"/>
    </row>
    <row r="10" spans="2:19" s="46" customFormat="1" x14ac:dyDescent="0.25">
      <c r="B10" s="60"/>
      <c r="C10" s="63" t="s">
        <v>723</v>
      </c>
      <c r="D10" s="113"/>
      <c r="E10" s="148">
        <f>SUM(E11:E13)</f>
        <v>4593491929.4200001</v>
      </c>
      <c r="F10" s="65"/>
      <c r="G10" s="66">
        <f>SUM(G11:G13)</f>
        <v>6296342568.9399996</v>
      </c>
      <c r="H10" s="67"/>
      <c r="I10" s="68">
        <f>+E10-G10</f>
        <v>-1702850639.5199995</v>
      </c>
      <c r="J10" s="69"/>
      <c r="K10" s="44"/>
      <c r="L10" s="63" t="s">
        <v>724</v>
      </c>
      <c r="M10" s="113"/>
      <c r="N10" s="70">
        <f>SUM(N11:N14)</f>
        <v>72849787389.37001</v>
      </c>
      <c r="O10" s="65"/>
      <c r="P10" s="70">
        <f>SUM(P11:P14)</f>
        <v>51052113011.360001</v>
      </c>
      <c r="Q10" s="71"/>
      <c r="R10" s="70">
        <f>+N10-P10</f>
        <v>21797674378.01001</v>
      </c>
      <c r="S10" s="72"/>
    </row>
    <row r="11" spans="2:19" s="46" customFormat="1" x14ac:dyDescent="0.25">
      <c r="B11" s="60">
        <v>11</v>
      </c>
      <c r="C11" s="43" t="s">
        <v>725</v>
      </c>
      <c r="D11" s="73" t="s">
        <v>726</v>
      </c>
      <c r="E11" s="149">
        <f>+E64</f>
        <v>0</v>
      </c>
      <c r="F11" s="74"/>
      <c r="G11" s="75">
        <f>+G64</f>
        <v>0</v>
      </c>
      <c r="H11" s="39"/>
      <c r="I11" s="76">
        <f>+E11-G11</f>
        <v>0</v>
      </c>
      <c r="J11" s="77"/>
      <c r="K11" s="43">
        <v>23</v>
      </c>
      <c r="L11" s="43" t="s">
        <v>727</v>
      </c>
      <c r="M11" s="73" t="s">
        <v>876</v>
      </c>
      <c r="N11" s="78">
        <f>+N64</f>
        <v>1511829781.0999999</v>
      </c>
      <c r="O11" s="43"/>
      <c r="P11" s="78">
        <f>+P64</f>
        <v>1504750481</v>
      </c>
      <c r="Q11" s="39"/>
      <c r="R11" s="39">
        <f>+N12-P12</f>
        <v>35002994794.910004</v>
      </c>
      <c r="S11" s="62"/>
    </row>
    <row r="12" spans="2:19" s="46" customFormat="1" x14ac:dyDescent="0.25">
      <c r="B12" s="60">
        <v>13</v>
      </c>
      <c r="C12" s="43" t="s">
        <v>729</v>
      </c>
      <c r="D12" s="73" t="s">
        <v>730</v>
      </c>
      <c r="E12" s="149">
        <f>+E68</f>
        <v>248938652.94999993</v>
      </c>
      <c r="F12" s="74"/>
      <c r="G12" s="75">
        <f>+G68</f>
        <v>220937607.14999998</v>
      </c>
      <c r="H12" s="39"/>
      <c r="I12" s="76">
        <f>+E12-G12</f>
        <v>28001045.799999952</v>
      </c>
      <c r="J12" s="77"/>
      <c r="K12" s="79">
        <v>24</v>
      </c>
      <c r="L12" s="43" t="s">
        <v>731</v>
      </c>
      <c r="M12" s="73" t="s">
        <v>728</v>
      </c>
      <c r="N12" s="75">
        <f>+N67</f>
        <v>58171718813.350006</v>
      </c>
      <c r="O12" s="74"/>
      <c r="P12" s="75">
        <f>+P67</f>
        <v>23168724018.439999</v>
      </c>
      <c r="Q12" s="39"/>
      <c r="R12" s="39">
        <f>+N13-P13</f>
        <v>-13212399716.999998</v>
      </c>
      <c r="S12" s="62"/>
    </row>
    <row r="13" spans="2:19" s="46" customFormat="1" x14ac:dyDescent="0.25">
      <c r="B13" s="60">
        <v>19</v>
      </c>
      <c r="C13" s="43" t="s">
        <v>474</v>
      </c>
      <c r="D13" s="113" t="s">
        <v>981</v>
      </c>
      <c r="E13" s="149">
        <f>+E73</f>
        <v>4344553276.4700003</v>
      </c>
      <c r="F13" s="74"/>
      <c r="G13" s="75">
        <f>+G73</f>
        <v>6075404961.79</v>
      </c>
      <c r="H13" s="39"/>
      <c r="I13" s="76">
        <f>+E13-G13</f>
        <v>-1730851685.3199997</v>
      </c>
      <c r="J13" s="77"/>
      <c r="K13" s="79">
        <v>25</v>
      </c>
      <c r="L13" s="43" t="s">
        <v>733</v>
      </c>
      <c r="M13" s="73" t="s">
        <v>734</v>
      </c>
      <c r="N13" s="80">
        <f>+N77</f>
        <v>13166238794.92</v>
      </c>
      <c r="O13" s="74"/>
      <c r="P13" s="80">
        <f>+P77</f>
        <v>26378638511.919998</v>
      </c>
      <c r="Q13" s="39"/>
      <c r="R13" s="39"/>
      <c r="S13" s="62"/>
    </row>
    <row r="14" spans="2:19" s="46" customFormat="1" x14ac:dyDescent="0.25">
      <c r="B14" s="60"/>
      <c r="C14" s="43"/>
      <c r="D14" s="113"/>
      <c r="E14" s="147"/>
      <c r="F14" s="78"/>
      <c r="G14" s="81"/>
      <c r="H14" s="81"/>
      <c r="I14" s="81"/>
      <c r="J14" s="45"/>
      <c r="K14" s="79"/>
      <c r="L14" s="43"/>
      <c r="M14" s="73"/>
      <c r="N14" s="80"/>
      <c r="O14" s="74"/>
      <c r="P14" s="39"/>
      <c r="Q14" s="71"/>
      <c r="R14" s="70">
        <f>+N17-P17</f>
        <v>-5005427335.6000023</v>
      </c>
      <c r="S14" s="62"/>
    </row>
    <row r="15" spans="2:19" s="46" customFormat="1" x14ac:dyDescent="0.25">
      <c r="B15" s="60"/>
      <c r="C15" s="43"/>
      <c r="D15" s="113"/>
      <c r="E15" s="147"/>
      <c r="F15" s="78"/>
      <c r="G15" s="81"/>
      <c r="H15" s="81"/>
      <c r="I15" s="81"/>
      <c r="J15" s="45"/>
      <c r="K15" s="79"/>
      <c r="L15" s="43"/>
      <c r="M15" s="113"/>
      <c r="N15" s="39"/>
      <c r="O15" s="74"/>
      <c r="P15" s="39"/>
      <c r="Q15" s="71"/>
      <c r="R15" s="71"/>
      <c r="S15" s="62"/>
    </row>
    <row r="16" spans="2:19" s="46" customFormat="1" x14ac:dyDescent="0.25">
      <c r="B16" s="60"/>
      <c r="C16" s="43"/>
      <c r="D16" s="113"/>
      <c r="E16" s="147"/>
      <c r="F16" s="78"/>
      <c r="G16" s="147"/>
      <c r="H16" s="81"/>
      <c r="I16" s="81"/>
      <c r="J16" s="45"/>
      <c r="K16" s="79"/>
      <c r="L16" s="43"/>
      <c r="M16" s="113"/>
      <c r="N16" s="39"/>
      <c r="O16" s="74"/>
      <c r="P16" s="39"/>
      <c r="Q16" s="71"/>
      <c r="R16" s="71"/>
      <c r="S16" s="62"/>
    </row>
    <row r="17" spans="2:21" s="46" customFormat="1" x14ac:dyDescent="0.25">
      <c r="B17" s="60"/>
      <c r="C17" s="63" t="s">
        <v>735</v>
      </c>
      <c r="D17" s="113"/>
      <c r="E17" s="148">
        <f>SUM(E18:E19)</f>
        <v>230468604312.73004</v>
      </c>
      <c r="F17" s="65"/>
      <c r="G17" s="66">
        <f>SUM(G18:G19)</f>
        <v>217981794846.66003</v>
      </c>
      <c r="H17" s="67"/>
      <c r="I17" s="66">
        <f>+E17-G17</f>
        <v>12486809466.070007</v>
      </c>
      <c r="J17" s="69"/>
      <c r="K17" s="79"/>
      <c r="L17" s="63" t="s">
        <v>736</v>
      </c>
      <c r="M17" s="113"/>
      <c r="N17" s="70">
        <f>+N19+N20+N18</f>
        <v>12539479256.709999</v>
      </c>
      <c r="O17" s="74"/>
      <c r="P17" s="70">
        <f>+P18+P20+P19</f>
        <v>17544906592.310001</v>
      </c>
      <c r="Q17" s="39"/>
      <c r="R17" s="39">
        <f>+N20-P20</f>
        <v>-3320000907.1700006</v>
      </c>
      <c r="S17" s="62"/>
    </row>
    <row r="18" spans="2:21" x14ac:dyDescent="0.25">
      <c r="B18" s="60">
        <v>16</v>
      </c>
      <c r="C18" s="43" t="s">
        <v>739</v>
      </c>
      <c r="D18" s="73" t="s">
        <v>975</v>
      </c>
      <c r="E18" s="149">
        <f>+E82</f>
        <v>202769242889.56003</v>
      </c>
      <c r="F18" s="74"/>
      <c r="G18" s="75">
        <f>+G82</f>
        <v>201291284106.39005</v>
      </c>
      <c r="H18" s="39"/>
      <c r="I18" s="39"/>
      <c r="J18" s="77"/>
      <c r="K18" s="43">
        <v>23</v>
      </c>
      <c r="L18" s="43" t="s">
        <v>727</v>
      </c>
      <c r="M18" s="73" t="s">
        <v>876</v>
      </c>
      <c r="N18" s="78">
        <f>+N82</f>
        <v>6227725552.8999996</v>
      </c>
      <c r="P18" s="83">
        <f>+P83</f>
        <v>7340455616.3299999</v>
      </c>
      <c r="Q18" s="39"/>
      <c r="R18" s="39"/>
      <c r="S18" s="62"/>
    </row>
    <row r="19" spans="2:21" x14ac:dyDescent="0.25">
      <c r="B19" s="60">
        <v>19</v>
      </c>
      <c r="C19" s="43" t="s">
        <v>740</v>
      </c>
      <c r="D19" s="113" t="s">
        <v>981</v>
      </c>
      <c r="E19" s="149">
        <f>+E100</f>
        <v>27699361423.169998</v>
      </c>
      <c r="F19" s="74"/>
      <c r="G19" s="75">
        <f>+G100</f>
        <v>16690510740.269999</v>
      </c>
      <c r="H19" s="39"/>
      <c r="I19" s="39">
        <f>+E18-G18</f>
        <v>1477958783.1699829</v>
      </c>
      <c r="J19" s="77"/>
      <c r="K19" s="79">
        <v>25</v>
      </c>
      <c r="L19" s="43" t="s">
        <v>733</v>
      </c>
      <c r="M19" s="73" t="s">
        <v>734</v>
      </c>
      <c r="N19" s="75">
        <f>+N84</f>
        <v>2427944047.1300001</v>
      </c>
      <c r="O19" s="74"/>
      <c r="P19" s="83">
        <f>+P84</f>
        <v>3000640412.1300001</v>
      </c>
      <c r="Q19" s="84"/>
      <c r="R19" s="85">
        <f>+N22-P22</f>
        <v>16792247042.410019</v>
      </c>
      <c r="S19" s="62"/>
    </row>
    <row r="20" spans="2:21" x14ac:dyDescent="0.25">
      <c r="H20" s="39"/>
      <c r="I20" s="76">
        <f>+E19-G19</f>
        <v>11008850682.9</v>
      </c>
      <c r="J20" s="77"/>
      <c r="K20" s="79">
        <v>27</v>
      </c>
      <c r="L20" s="43" t="s">
        <v>737</v>
      </c>
      <c r="M20" s="73" t="s">
        <v>738</v>
      </c>
      <c r="N20" s="75">
        <f>+N86</f>
        <v>3883809656.6799998</v>
      </c>
      <c r="O20" s="74"/>
      <c r="P20" s="75">
        <f>+P86</f>
        <v>7203810563.8500004</v>
      </c>
      <c r="Q20" s="86"/>
      <c r="R20" s="86"/>
      <c r="S20" s="62"/>
    </row>
    <row r="21" spans="2:21" x14ac:dyDescent="0.25">
      <c r="B21" s="60"/>
      <c r="H21" s="39"/>
      <c r="I21" s="39"/>
      <c r="J21" s="77"/>
      <c r="K21" s="79"/>
      <c r="Q21" s="78"/>
      <c r="R21" s="78"/>
      <c r="S21" s="62"/>
    </row>
    <row r="22" spans="2:21" x14ac:dyDescent="0.25">
      <c r="B22" s="60"/>
      <c r="D22" s="113"/>
      <c r="E22" s="150"/>
      <c r="F22" s="74"/>
      <c r="G22" s="39"/>
      <c r="H22" s="39"/>
      <c r="I22" s="39"/>
      <c r="J22" s="77"/>
      <c r="L22" s="50" t="s">
        <v>741</v>
      </c>
      <c r="M22" s="113"/>
      <c r="N22" s="85">
        <f>+N17+N10</f>
        <v>85389266646.080017</v>
      </c>
      <c r="O22" s="87"/>
      <c r="P22" s="85">
        <f>+P17+P10</f>
        <v>68597019603.669998</v>
      </c>
      <c r="Q22" s="71"/>
      <c r="R22" s="68">
        <f>+N27-P27</f>
        <v>-6008288215.8600159</v>
      </c>
      <c r="S22" s="62"/>
    </row>
    <row r="23" spans="2:21" x14ac:dyDescent="0.25">
      <c r="B23" s="60"/>
      <c r="D23" s="113"/>
      <c r="E23" s="150"/>
      <c r="F23" s="74"/>
      <c r="G23" s="39"/>
      <c r="H23" s="39"/>
      <c r="I23" s="39"/>
      <c r="J23" s="77"/>
      <c r="L23" s="50"/>
      <c r="M23" s="113"/>
      <c r="N23" s="84"/>
      <c r="O23" s="87"/>
      <c r="P23" s="84"/>
      <c r="Q23" s="71"/>
      <c r="R23" s="103"/>
      <c r="S23" s="62"/>
    </row>
    <row r="24" spans="2:21" x14ac:dyDescent="0.2">
      <c r="B24" s="60"/>
      <c r="D24" s="113"/>
      <c r="F24" s="78"/>
      <c r="G24" s="81"/>
      <c r="H24" s="81"/>
      <c r="I24" s="81"/>
      <c r="J24" s="77"/>
      <c r="K24" s="44"/>
      <c r="L24" s="167" t="s">
        <v>444</v>
      </c>
      <c r="M24" s="113"/>
      <c r="N24" s="78">
        <f>+N22+N27</f>
        <v>235062096242.14902</v>
      </c>
      <c r="O24" s="78"/>
      <c r="P24" s="78">
        <f>+P22+P27</f>
        <v>224278137415.599</v>
      </c>
      <c r="Q24" s="39"/>
      <c r="R24" s="76">
        <f>+N26-P26</f>
        <v>-6008288215.8600159</v>
      </c>
      <c r="S24" s="62"/>
      <c r="U24" s="78"/>
    </row>
    <row r="25" spans="2:21" x14ac:dyDescent="0.25">
      <c r="B25" s="60"/>
      <c r="D25" s="113"/>
      <c r="E25" s="151"/>
      <c r="F25" s="88"/>
      <c r="G25" s="151"/>
      <c r="H25" s="89"/>
      <c r="I25" s="89"/>
      <c r="J25" s="90"/>
      <c r="K25" s="50">
        <v>3</v>
      </c>
      <c r="L25" s="50" t="s">
        <v>742</v>
      </c>
      <c r="M25" s="113"/>
      <c r="Q25" s="78"/>
      <c r="R25" s="78"/>
      <c r="S25" s="62"/>
      <c r="U25" s="78"/>
    </row>
    <row r="26" spans="2:21" ht="12" thickBot="1" x14ac:dyDescent="0.3">
      <c r="B26" s="60"/>
      <c r="C26" s="50" t="s">
        <v>745</v>
      </c>
      <c r="D26" s="113"/>
      <c r="E26" s="152">
        <f>+E17+E10</f>
        <v>235062096242.15005</v>
      </c>
      <c r="F26" s="65"/>
      <c r="G26" s="92">
        <f>+G17+G10</f>
        <v>224278137415.60004</v>
      </c>
      <c r="H26" s="67"/>
      <c r="I26" s="92">
        <f>+E26-G26</f>
        <v>10783958826.550018</v>
      </c>
      <c r="J26" s="90"/>
      <c r="K26" s="43">
        <v>31</v>
      </c>
      <c r="L26" s="43" t="s">
        <v>743</v>
      </c>
      <c r="M26" s="73" t="s">
        <v>744</v>
      </c>
      <c r="N26" s="75">
        <f>+N95</f>
        <v>149672829596.069</v>
      </c>
      <c r="O26" s="88"/>
      <c r="P26" s="75">
        <f>+P95</f>
        <v>155681117811.92902</v>
      </c>
      <c r="Q26" s="71"/>
      <c r="R26" s="93">
        <f>+N30-P30</f>
        <v>10783958826.550018</v>
      </c>
      <c r="S26" s="62"/>
    </row>
    <row r="27" spans="2:21" ht="12" thickTop="1" x14ac:dyDescent="0.25">
      <c r="B27" s="60"/>
      <c r="C27" s="50"/>
      <c r="D27" s="113"/>
      <c r="E27" s="157"/>
      <c r="F27" s="65"/>
      <c r="G27" s="67"/>
      <c r="H27" s="67"/>
      <c r="I27" s="67"/>
      <c r="J27" s="90"/>
      <c r="L27" s="50" t="s">
        <v>982</v>
      </c>
      <c r="M27" s="73"/>
      <c r="N27" s="70">
        <f>+N26</f>
        <v>149672829596.069</v>
      </c>
      <c r="O27" s="65"/>
      <c r="P27" s="70">
        <f>+P26</f>
        <v>155681117811.92902</v>
      </c>
      <c r="Q27" s="71"/>
      <c r="R27" s="71"/>
      <c r="S27" s="62"/>
    </row>
    <row r="28" spans="2:21" x14ac:dyDescent="0.25">
      <c r="B28" s="60"/>
      <c r="C28" s="50"/>
      <c r="D28" s="174"/>
      <c r="E28" s="157"/>
      <c r="F28" s="65"/>
      <c r="G28" s="67"/>
      <c r="H28" s="67"/>
      <c r="I28" s="67"/>
      <c r="J28" s="90"/>
      <c r="L28" s="50"/>
      <c r="M28" s="73"/>
      <c r="N28" s="178"/>
      <c r="O28" s="65"/>
      <c r="P28" s="178"/>
      <c r="Q28" s="71"/>
      <c r="R28" s="71"/>
      <c r="S28" s="62"/>
    </row>
    <row r="29" spans="2:21" x14ac:dyDescent="0.25">
      <c r="B29" s="60"/>
      <c r="D29" s="113"/>
      <c r="E29" s="151"/>
      <c r="F29" s="78"/>
      <c r="G29" s="89"/>
      <c r="H29" s="89"/>
      <c r="I29" s="89"/>
      <c r="J29" s="79"/>
      <c r="M29" s="113"/>
      <c r="N29" s="78"/>
      <c r="O29" s="78"/>
      <c r="P29" s="78"/>
      <c r="Q29" s="78"/>
      <c r="R29" s="78"/>
      <c r="S29" s="62"/>
    </row>
    <row r="30" spans="2:21" ht="12" thickBot="1" x14ac:dyDescent="0.3">
      <c r="B30" s="60"/>
      <c r="D30" s="113"/>
      <c r="E30" s="151"/>
      <c r="F30" s="78"/>
      <c r="G30" s="89"/>
      <c r="H30" s="89"/>
      <c r="I30" s="89"/>
      <c r="J30" s="90"/>
      <c r="L30" s="50" t="s">
        <v>746</v>
      </c>
      <c r="M30" s="113"/>
      <c r="N30" s="93">
        <f>+N22+N27</f>
        <v>235062096242.14902</v>
      </c>
      <c r="O30" s="65"/>
      <c r="P30" s="93">
        <f>+P22+P27</f>
        <v>224278137415.599</v>
      </c>
      <c r="Q30" s="78"/>
      <c r="R30" s="78"/>
      <c r="S30" s="62"/>
    </row>
    <row r="31" spans="2:21" ht="12" thickTop="1" x14ac:dyDescent="0.25">
      <c r="B31" s="60"/>
      <c r="C31" s="50" t="s">
        <v>747</v>
      </c>
      <c r="D31" s="113"/>
      <c r="E31" s="153">
        <f>SUM(E32:E34)</f>
        <v>0</v>
      </c>
      <c r="F31" s="87"/>
      <c r="G31" s="40">
        <f>SUM(G32:G34)</f>
        <v>0</v>
      </c>
      <c r="H31" s="41"/>
      <c r="I31" s="40">
        <f>SUM(I32:I34)</f>
        <v>0</v>
      </c>
      <c r="J31" s="95"/>
      <c r="M31" s="113"/>
      <c r="N31" s="78"/>
      <c r="O31" s="78"/>
      <c r="P31" s="78"/>
      <c r="Q31" s="84"/>
      <c r="R31" s="85">
        <f>SUM(R32:R34)</f>
        <v>0</v>
      </c>
      <c r="S31" s="96"/>
    </row>
    <row r="32" spans="2:21" x14ac:dyDescent="0.25">
      <c r="B32" s="60">
        <v>81</v>
      </c>
      <c r="C32" s="43" t="s">
        <v>749</v>
      </c>
      <c r="D32" s="73" t="s">
        <v>750</v>
      </c>
      <c r="E32" s="149">
        <f>+E109</f>
        <v>0</v>
      </c>
      <c r="F32" s="88"/>
      <c r="G32" s="75">
        <f>+G109</f>
        <v>282747905.33999997</v>
      </c>
      <c r="H32" s="39"/>
      <c r="I32" s="76">
        <f>+E32-G32</f>
        <v>-282747905.33999997</v>
      </c>
      <c r="J32" s="90"/>
      <c r="L32" s="50" t="s">
        <v>748</v>
      </c>
      <c r="M32" s="113"/>
      <c r="N32" s="85">
        <f>SUM(N33:N35)</f>
        <v>0</v>
      </c>
      <c r="O32" s="88"/>
      <c r="P32" s="85">
        <f>SUM(P33:P35)</f>
        <v>0</v>
      </c>
      <c r="Q32" s="39"/>
      <c r="R32" s="89">
        <f>+N33-P33</f>
        <v>1688142248194.4004</v>
      </c>
      <c r="S32" s="62"/>
    </row>
    <row r="33" spans="2:19" x14ac:dyDescent="0.25">
      <c r="B33" s="60">
        <v>83</v>
      </c>
      <c r="C33" s="43" t="s">
        <v>752</v>
      </c>
      <c r="D33" s="73" t="s">
        <v>753</v>
      </c>
      <c r="E33" s="149">
        <f>+E111</f>
        <v>15144638224.27</v>
      </c>
      <c r="F33" s="88"/>
      <c r="G33" s="75">
        <f>+G111</f>
        <v>13398151630.4</v>
      </c>
      <c r="H33" s="39"/>
      <c r="I33" s="89">
        <f>+E33-G33</f>
        <v>1746486593.8700008</v>
      </c>
      <c r="J33" s="90"/>
      <c r="K33" s="43">
        <v>91</v>
      </c>
      <c r="L33" s="43" t="s">
        <v>751</v>
      </c>
      <c r="M33" s="73" t="s">
        <v>750</v>
      </c>
      <c r="N33" s="75">
        <f>+N109</f>
        <v>12871418803875.5</v>
      </c>
      <c r="O33" s="88"/>
      <c r="P33" s="75">
        <f>+P109</f>
        <v>11183276555681.1</v>
      </c>
      <c r="Q33" s="39"/>
      <c r="R33" s="89">
        <f>+N34-P34</f>
        <v>0</v>
      </c>
      <c r="S33" s="96"/>
    </row>
    <row r="34" spans="2:19" x14ac:dyDescent="0.25">
      <c r="B34" s="60">
        <v>89</v>
      </c>
      <c r="C34" s="43" t="s">
        <v>755</v>
      </c>
      <c r="D34" s="73" t="s">
        <v>753</v>
      </c>
      <c r="E34" s="76">
        <f>+E117</f>
        <v>-15144638224.27</v>
      </c>
      <c r="F34" s="88"/>
      <c r="G34" s="76">
        <f>+G117</f>
        <v>-13680899535.74</v>
      </c>
      <c r="H34" s="39"/>
      <c r="I34" s="89">
        <f>+E34-G34</f>
        <v>-1463738688.5300007</v>
      </c>
      <c r="J34" s="90"/>
      <c r="K34" s="79">
        <v>93</v>
      </c>
      <c r="L34" s="43" t="s">
        <v>754</v>
      </c>
      <c r="M34" s="73" t="s">
        <v>753</v>
      </c>
      <c r="N34" s="75">
        <f>+N112</f>
        <v>567344987.55999994</v>
      </c>
      <c r="O34" s="88"/>
      <c r="P34" s="75">
        <f>+P112</f>
        <v>567344987.55999994</v>
      </c>
      <c r="Q34" s="39"/>
      <c r="R34" s="76">
        <f>+N35-P35</f>
        <v>-1688142248194.4004</v>
      </c>
      <c r="S34" s="96"/>
    </row>
    <row r="35" spans="2:19" ht="7.5" customHeight="1" x14ac:dyDescent="0.25">
      <c r="B35" s="60"/>
      <c r="K35" s="79">
        <v>99</v>
      </c>
      <c r="L35" s="43" t="s">
        <v>756</v>
      </c>
      <c r="M35" s="73" t="s">
        <v>753</v>
      </c>
      <c r="N35" s="76">
        <f>+N117</f>
        <v>-12871986148863.061</v>
      </c>
      <c r="O35" s="39"/>
      <c r="P35" s="76">
        <f>+P117</f>
        <v>-11183843900668.66</v>
      </c>
      <c r="Q35" s="90"/>
      <c r="R35" s="90"/>
      <c r="S35" s="62"/>
    </row>
    <row r="36" spans="2:19" ht="0.75" customHeight="1" x14ac:dyDescent="0.25">
      <c r="B36" s="60"/>
      <c r="K36" s="79"/>
      <c r="N36" s="90"/>
      <c r="O36" s="97"/>
      <c r="P36" s="89"/>
      <c r="Q36" s="90"/>
      <c r="R36" s="90"/>
      <c r="S36" s="62"/>
    </row>
    <row r="37" spans="2:19" ht="7.5" customHeight="1" x14ac:dyDescent="0.25">
      <c r="B37" s="60"/>
      <c r="E37" s="151"/>
      <c r="G37" s="79"/>
      <c r="H37" s="79"/>
      <c r="I37" s="79"/>
      <c r="J37" s="79"/>
      <c r="K37" s="79"/>
      <c r="P37" s="78"/>
      <c r="S37" s="62"/>
    </row>
    <row r="38" spans="2:19" s="46" customFormat="1" x14ac:dyDescent="0.25">
      <c r="B38" s="124"/>
      <c r="C38" s="125"/>
      <c r="D38" s="126"/>
      <c r="E38" s="154"/>
      <c r="F38" s="125"/>
      <c r="G38" s="127"/>
      <c r="H38" s="127"/>
      <c r="I38" s="127"/>
      <c r="J38" s="127"/>
      <c r="K38" s="125"/>
      <c r="L38" s="125"/>
      <c r="M38" s="126"/>
      <c r="N38" s="128"/>
      <c r="O38" s="125"/>
      <c r="P38" s="129"/>
      <c r="Q38" s="125"/>
      <c r="R38" s="125"/>
      <c r="S38" s="130"/>
    </row>
    <row r="39" spans="2:19" s="46" customFormat="1" x14ac:dyDescent="0.25">
      <c r="B39" s="131"/>
      <c r="C39" s="141"/>
      <c r="D39" s="142"/>
      <c r="E39" s="166"/>
      <c r="F39" s="141"/>
      <c r="G39" s="142"/>
      <c r="H39" s="142"/>
      <c r="I39" s="142"/>
      <c r="J39" s="142"/>
      <c r="K39" s="141"/>
      <c r="L39" s="141"/>
      <c r="M39" s="142"/>
      <c r="N39" s="141"/>
      <c r="O39" s="141"/>
      <c r="P39" s="143"/>
      <c r="Q39" s="141"/>
      <c r="R39" s="141"/>
      <c r="S39" s="132"/>
    </row>
    <row r="40" spans="2:19" s="46" customFormat="1" x14ac:dyDescent="0.25">
      <c r="B40" s="131"/>
      <c r="C40" s="141"/>
      <c r="D40" s="142"/>
      <c r="E40" s="166"/>
      <c r="F40" s="141"/>
      <c r="G40" s="142"/>
      <c r="H40" s="142"/>
      <c r="I40" s="142"/>
      <c r="J40" s="142"/>
      <c r="K40" s="141"/>
      <c r="L40" s="141"/>
      <c r="M40" s="142"/>
      <c r="N40" s="141"/>
      <c r="O40" s="141"/>
      <c r="P40" s="143"/>
      <c r="Q40" s="141"/>
      <c r="R40" s="141"/>
      <c r="S40" s="132"/>
    </row>
    <row r="41" spans="2:19" s="46" customFormat="1" x14ac:dyDescent="0.25">
      <c r="B41" s="131"/>
      <c r="C41" s="141"/>
      <c r="D41" s="142"/>
      <c r="E41" s="166"/>
      <c r="F41" s="141"/>
      <c r="G41" s="142"/>
      <c r="H41" s="142"/>
      <c r="I41" s="142"/>
      <c r="J41" s="142"/>
      <c r="K41" s="141"/>
      <c r="L41" s="141"/>
      <c r="M41" s="142"/>
      <c r="N41" s="141"/>
      <c r="O41" s="141"/>
      <c r="P41" s="143"/>
      <c r="Q41" s="141"/>
      <c r="R41" s="141"/>
      <c r="S41" s="132"/>
    </row>
    <row r="42" spans="2:19" s="188" customFormat="1" ht="12" customHeight="1" x14ac:dyDescent="0.25">
      <c r="B42" s="138"/>
      <c r="C42" s="179"/>
      <c r="D42" s="171"/>
      <c r="E42" s="180"/>
      <c r="F42" s="179"/>
      <c r="G42" s="171"/>
      <c r="H42" s="171"/>
      <c r="I42" s="171"/>
      <c r="J42" s="171"/>
      <c r="K42" s="179"/>
      <c r="L42" s="179"/>
      <c r="M42" s="171"/>
      <c r="N42" s="179"/>
      <c r="O42" s="179"/>
      <c r="P42" s="179"/>
      <c r="Q42" s="179"/>
      <c r="R42" s="179"/>
      <c r="S42" s="181"/>
    </row>
    <row r="43" spans="2:19" s="110" customFormat="1" ht="14.25" customHeight="1" x14ac:dyDescent="0.25">
      <c r="B43" s="138"/>
      <c r="C43" s="309" t="s">
        <v>802</v>
      </c>
      <c r="D43" s="309"/>
      <c r="E43" s="309"/>
      <c r="F43" s="309"/>
      <c r="G43" s="309"/>
      <c r="H43" s="182"/>
      <c r="I43" s="182"/>
      <c r="J43" s="182"/>
      <c r="K43" s="182"/>
      <c r="L43" s="309" t="s">
        <v>976</v>
      </c>
      <c r="M43" s="309"/>
      <c r="N43" s="309"/>
      <c r="O43" s="309"/>
      <c r="P43" s="309"/>
      <c r="Q43" s="179"/>
      <c r="R43" s="179"/>
      <c r="S43" s="181"/>
    </row>
    <row r="44" spans="2:19" s="110" customFormat="1" ht="12" x14ac:dyDescent="0.25">
      <c r="B44" s="138"/>
      <c r="C44" s="310" t="s">
        <v>977</v>
      </c>
      <c r="D44" s="310"/>
      <c r="E44" s="310"/>
      <c r="F44" s="310"/>
      <c r="G44" s="310"/>
      <c r="H44" s="179"/>
      <c r="I44" s="179"/>
      <c r="J44" s="179"/>
      <c r="K44" s="179"/>
      <c r="L44" s="310" t="s">
        <v>978</v>
      </c>
      <c r="M44" s="310"/>
      <c r="N44" s="310"/>
      <c r="O44" s="310"/>
      <c r="P44" s="310"/>
      <c r="Q44" s="179"/>
      <c r="R44" s="179"/>
      <c r="S44" s="181"/>
    </row>
    <row r="45" spans="2:19" s="188" customFormat="1" ht="11.25" customHeight="1" x14ac:dyDescent="0.25">
      <c r="B45" s="138"/>
      <c r="C45" s="311" t="s">
        <v>760</v>
      </c>
      <c r="D45" s="311"/>
      <c r="E45" s="311"/>
      <c r="F45" s="179"/>
      <c r="G45" s="179"/>
      <c r="H45" s="179"/>
      <c r="I45" s="183"/>
      <c r="J45" s="183"/>
      <c r="K45" s="179"/>
      <c r="L45" s="310" t="s">
        <v>979</v>
      </c>
      <c r="M45" s="310"/>
      <c r="N45" s="310"/>
      <c r="O45" s="310"/>
      <c r="P45" s="310"/>
      <c r="Q45" s="170"/>
      <c r="R45" s="170"/>
      <c r="S45" s="181"/>
    </row>
    <row r="46" spans="2:19" s="188" customFormat="1" ht="11.25" customHeight="1" x14ac:dyDescent="0.25">
      <c r="B46" s="138"/>
      <c r="C46" s="184"/>
      <c r="D46" s="184"/>
      <c r="E46" s="185"/>
      <c r="F46" s="179"/>
      <c r="G46" s="179"/>
      <c r="H46" s="179"/>
      <c r="I46" s="183"/>
      <c r="J46" s="183"/>
      <c r="K46" s="179"/>
      <c r="L46" s="179"/>
      <c r="M46" s="171"/>
      <c r="N46" s="179"/>
      <c r="O46" s="179"/>
      <c r="P46" s="179"/>
      <c r="Q46" s="179"/>
      <c r="R46" s="179"/>
      <c r="S46" s="181"/>
    </row>
    <row r="47" spans="2:19" s="188" customFormat="1" ht="11.25" customHeight="1" x14ac:dyDescent="0.25">
      <c r="B47" s="138"/>
      <c r="C47" s="184"/>
      <c r="D47" s="184"/>
      <c r="E47" s="185"/>
      <c r="F47" s="179"/>
      <c r="G47" s="179"/>
      <c r="H47" s="179"/>
      <c r="I47" s="183"/>
      <c r="J47" s="183"/>
      <c r="K47" s="179"/>
      <c r="L47" s="179"/>
      <c r="M47" s="171"/>
      <c r="N47" s="179"/>
      <c r="O47" s="179"/>
      <c r="P47" s="179"/>
      <c r="Q47" s="179"/>
      <c r="R47" s="179"/>
      <c r="S47" s="181"/>
    </row>
    <row r="48" spans="2:19" s="110" customFormat="1" ht="9.75" customHeight="1" x14ac:dyDescent="0.25">
      <c r="B48" s="138"/>
      <c r="C48" s="184"/>
      <c r="D48" s="184"/>
      <c r="E48" s="185"/>
      <c r="F48" s="179"/>
      <c r="G48" s="179"/>
      <c r="H48" s="179"/>
      <c r="I48" s="183"/>
      <c r="J48" s="183"/>
      <c r="K48" s="179"/>
      <c r="L48" s="179"/>
      <c r="M48" s="171"/>
      <c r="N48" s="179"/>
      <c r="O48" s="179"/>
      <c r="P48" s="179"/>
      <c r="Q48" s="179"/>
      <c r="R48" s="179"/>
      <c r="S48" s="181"/>
    </row>
    <row r="49" spans="2:19" s="110" customFormat="1" ht="14.25" customHeight="1" x14ac:dyDescent="0.25">
      <c r="B49" s="138"/>
      <c r="C49" s="184"/>
      <c r="D49" s="184"/>
      <c r="E49" s="185"/>
      <c r="F49" s="179"/>
      <c r="G49" s="309" t="s">
        <v>758</v>
      </c>
      <c r="H49" s="309"/>
      <c r="I49" s="309"/>
      <c r="J49" s="309"/>
      <c r="K49" s="309"/>
      <c r="L49" s="309"/>
      <c r="M49" s="171"/>
      <c r="N49" s="179"/>
      <c r="O49" s="179"/>
      <c r="P49" s="179"/>
      <c r="Q49" s="179"/>
      <c r="R49" s="179"/>
      <c r="S49" s="181"/>
    </row>
    <row r="50" spans="2:19" s="110" customFormat="1" ht="12" x14ac:dyDescent="0.25">
      <c r="B50" s="138"/>
      <c r="C50" s="184"/>
      <c r="D50" s="184"/>
      <c r="E50" s="186"/>
      <c r="F50" s="187"/>
      <c r="G50" s="310" t="s">
        <v>759</v>
      </c>
      <c r="H50" s="310"/>
      <c r="I50" s="310"/>
      <c r="J50" s="310"/>
      <c r="K50" s="310"/>
      <c r="L50" s="310"/>
      <c r="M50" s="171"/>
      <c r="N50" s="179"/>
      <c r="O50" s="179"/>
      <c r="P50" s="179"/>
      <c r="Q50" s="179"/>
      <c r="R50" s="179"/>
      <c r="S50" s="181"/>
    </row>
    <row r="51" spans="2:19" s="46" customFormat="1" ht="18" customHeight="1" thickBot="1" x14ac:dyDescent="0.3">
      <c r="B51" s="316"/>
      <c r="C51" s="317"/>
      <c r="D51" s="317"/>
      <c r="E51" s="317"/>
      <c r="F51" s="317"/>
      <c r="G51" s="317"/>
      <c r="H51" s="134"/>
      <c r="I51" s="134"/>
      <c r="J51" s="134"/>
      <c r="K51" s="317"/>
      <c r="L51" s="317"/>
      <c r="M51" s="317"/>
      <c r="N51" s="317"/>
      <c r="O51" s="317"/>
      <c r="P51" s="317"/>
      <c r="Q51" s="134"/>
      <c r="R51" s="134"/>
      <c r="S51" s="135"/>
    </row>
    <row r="52" spans="2:19" s="46" customFormat="1" ht="15.75" customHeight="1" x14ac:dyDescent="0.25">
      <c r="B52" s="43"/>
      <c r="C52" s="43"/>
      <c r="D52" s="44"/>
      <c r="E52" s="147"/>
      <c r="F52" s="43"/>
      <c r="G52" s="45"/>
      <c r="H52" s="45"/>
      <c r="I52" s="45"/>
      <c r="J52" s="45"/>
      <c r="K52" s="43"/>
      <c r="L52" s="43"/>
      <c r="M52" s="44"/>
      <c r="N52" s="43"/>
      <c r="O52" s="43"/>
      <c r="P52" s="43"/>
      <c r="Q52" s="43"/>
      <c r="R52" s="43"/>
      <c r="S52" s="43"/>
    </row>
    <row r="53" spans="2:19" ht="12" thickBot="1" x14ac:dyDescent="0.3"/>
    <row r="54" spans="2:19" ht="15" customHeight="1" x14ac:dyDescent="0.25">
      <c r="B54" s="47"/>
      <c r="C54" s="48"/>
      <c r="D54" s="100"/>
      <c r="E54" s="312" t="str">
        <f>+E1</f>
        <v>SENADO DE LA REPUBLICA</v>
      </c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4"/>
    </row>
    <row r="55" spans="2:19" ht="15" customHeight="1" x14ac:dyDescent="0.25">
      <c r="B55" s="49"/>
      <c r="C55" s="189"/>
      <c r="D55" s="72"/>
      <c r="E55" s="302" t="s">
        <v>715</v>
      </c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 t="s">
        <v>761</v>
      </c>
      <c r="Q55" s="315"/>
      <c r="R55" s="315"/>
      <c r="S55" s="304"/>
    </row>
    <row r="56" spans="2:19" ht="15.75" customHeight="1" x14ac:dyDescent="0.25">
      <c r="B56" s="51"/>
      <c r="C56" s="190"/>
      <c r="D56" s="101"/>
      <c r="E56" s="302" t="str">
        <f>+E3</f>
        <v>COMPARATIVO  A 31 DE:  MARZO  2025 - MARZO 2024</v>
      </c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 t="s">
        <v>762</v>
      </c>
      <c r="Q56" s="315"/>
      <c r="R56" s="315"/>
      <c r="S56" s="304"/>
    </row>
    <row r="57" spans="2:19" ht="17.25" customHeight="1" thickBot="1" x14ac:dyDescent="0.3">
      <c r="B57" s="53"/>
      <c r="C57" s="54"/>
      <c r="D57" s="99"/>
      <c r="E57" s="305" t="s">
        <v>716</v>
      </c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 t="s">
        <v>763</v>
      </c>
      <c r="Q57" s="306"/>
      <c r="R57" s="306"/>
      <c r="S57" s="307"/>
    </row>
    <row r="58" spans="2:19" x14ac:dyDescent="0.25">
      <c r="B58" s="55"/>
      <c r="C58" s="56"/>
      <c r="D58" s="57"/>
      <c r="E58" s="146"/>
      <c r="F58" s="56"/>
      <c r="G58" s="58"/>
      <c r="H58" s="58"/>
      <c r="I58" s="58"/>
      <c r="J58" s="58"/>
      <c r="K58" s="56"/>
      <c r="L58" s="56"/>
      <c r="M58" s="57"/>
      <c r="N58" s="56"/>
      <c r="O58" s="56"/>
      <c r="P58" s="56"/>
      <c r="Q58" s="56"/>
      <c r="R58" s="56"/>
      <c r="S58" s="59"/>
    </row>
    <row r="59" spans="2:19" ht="11.25" customHeight="1" x14ac:dyDescent="0.25">
      <c r="B59" s="60"/>
      <c r="C59" s="191"/>
      <c r="D59" s="192"/>
      <c r="E59" s="193" t="s">
        <v>718</v>
      </c>
      <c r="F59" s="192"/>
      <c r="G59" s="192" t="s">
        <v>718</v>
      </c>
      <c r="H59" s="192"/>
      <c r="I59" s="308" t="s">
        <v>719</v>
      </c>
      <c r="J59" s="192"/>
      <c r="K59" s="192"/>
      <c r="L59" s="191"/>
      <c r="M59" s="192"/>
      <c r="N59" s="192" t="s">
        <v>718</v>
      </c>
      <c r="O59" s="192"/>
      <c r="P59" s="192" t="s">
        <v>718</v>
      </c>
      <c r="Q59" s="192"/>
      <c r="R59" s="308" t="s">
        <v>719</v>
      </c>
      <c r="S59" s="62"/>
    </row>
    <row r="60" spans="2:19" x14ac:dyDescent="0.25">
      <c r="B60" s="60"/>
      <c r="C60" s="191"/>
      <c r="D60" s="192"/>
      <c r="E60" s="194">
        <f>+E7</f>
        <v>2025</v>
      </c>
      <c r="F60" s="195"/>
      <c r="G60" s="194">
        <f>+G7</f>
        <v>2024</v>
      </c>
      <c r="H60" s="195"/>
      <c r="I60" s="308"/>
      <c r="J60" s="195"/>
      <c r="K60" s="192"/>
      <c r="L60" s="191"/>
      <c r="M60" s="192"/>
      <c r="N60" s="194">
        <f>+N7</f>
        <v>2025</v>
      </c>
      <c r="O60" s="195"/>
      <c r="P60" s="194">
        <f>+P7</f>
        <v>2024</v>
      </c>
      <c r="Q60" s="195"/>
      <c r="R60" s="308"/>
      <c r="S60" s="62"/>
    </row>
    <row r="61" spans="2:19" s="113" customFormat="1" x14ac:dyDescent="0.25">
      <c r="B61" s="173" t="s">
        <v>720</v>
      </c>
      <c r="C61" s="195" t="s">
        <v>721</v>
      </c>
      <c r="D61" s="195" t="s">
        <v>764</v>
      </c>
      <c r="E61" s="196"/>
      <c r="F61" s="195"/>
      <c r="G61" s="197"/>
      <c r="H61" s="197"/>
      <c r="I61" s="197"/>
      <c r="J61" s="197"/>
      <c r="K61" s="195" t="s">
        <v>720</v>
      </c>
      <c r="L61" s="195" t="s">
        <v>722</v>
      </c>
      <c r="M61" s="195" t="s">
        <v>764</v>
      </c>
      <c r="N61" s="195"/>
      <c r="O61" s="195"/>
      <c r="P61" s="195"/>
      <c r="Q61" s="195"/>
      <c r="R61" s="308"/>
      <c r="S61" s="175"/>
    </row>
    <row r="62" spans="2:19" x14ac:dyDescent="0.25">
      <c r="B62" s="60"/>
      <c r="C62" s="191"/>
      <c r="D62" s="192"/>
      <c r="E62" s="198"/>
      <c r="F62" s="192"/>
      <c r="G62" s="198"/>
      <c r="H62" s="199"/>
      <c r="I62" s="199"/>
      <c r="J62" s="199"/>
      <c r="K62" s="192"/>
      <c r="L62" s="191"/>
      <c r="M62" s="192"/>
      <c r="N62" s="200"/>
      <c r="O62" s="201"/>
      <c r="P62" s="200"/>
      <c r="Q62" s="191"/>
      <c r="R62" s="191"/>
      <c r="S62" s="62"/>
    </row>
    <row r="63" spans="2:19" x14ac:dyDescent="0.25">
      <c r="B63" s="60"/>
      <c r="C63" s="202" t="s">
        <v>724</v>
      </c>
      <c r="D63" s="195"/>
      <c r="E63" s="148">
        <f>+E64+E68+E73</f>
        <v>4593491929.4200001</v>
      </c>
      <c r="F63" s="203"/>
      <c r="G63" s="64">
        <f>+G64+G68+G73</f>
        <v>6296342568.9399996</v>
      </c>
      <c r="H63" s="204"/>
      <c r="I63" s="68">
        <f>+E63-G63</f>
        <v>-1702850639.5199995</v>
      </c>
      <c r="J63" s="205"/>
      <c r="K63" s="192"/>
      <c r="L63" s="202" t="s">
        <v>724</v>
      </c>
      <c r="M63" s="195"/>
      <c r="N63" s="70">
        <f>+N64+N67+N77</f>
        <v>72849787389.37001</v>
      </c>
      <c r="O63" s="197"/>
      <c r="P63" s="70">
        <f>+P64+P67+P77</f>
        <v>51052113011.360001</v>
      </c>
      <c r="Q63" s="206"/>
      <c r="R63" s="70">
        <f>+N63-P63</f>
        <v>21797674378.01001</v>
      </c>
      <c r="S63" s="72"/>
    </row>
    <row r="64" spans="2:19" x14ac:dyDescent="0.25">
      <c r="B64" s="49">
        <v>11</v>
      </c>
      <c r="C64" s="189" t="s">
        <v>765</v>
      </c>
      <c r="D64" s="194"/>
      <c r="E64" s="155">
        <f>+E65+E66</f>
        <v>0</v>
      </c>
      <c r="F64" s="74"/>
      <c r="G64" s="102">
        <f>+G65+G66</f>
        <v>0</v>
      </c>
      <c r="H64" s="41"/>
      <c r="I64" s="103">
        <f>+E64-G64</f>
        <v>0</v>
      </c>
      <c r="J64" s="77"/>
      <c r="K64" s="207">
        <v>23</v>
      </c>
      <c r="L64" s="189" t="s">
        <v>727</v>
      </c>
      <c r="M64" s="194"/>
      <c r="N64" s="41">
        <f>+N65</f>
        <v>1511829781.0999999</v>
      </c>
      <c r="O64" s="104"/>
      <c r="P64" s="41">
        <f>+P65</f>
        <v>1504750481</v>
      </c>
      <c r="Q64" s="191"/>
      <c r="R64" s="200"/>
      <c r="S64" s="62"/>
    </row>
    <row r="65" spans="2:19" x14ac:dyDescent="0.25">
      <c r="B65" s="60">
        <v>1110</v>
      </c>
      <c r="C65" s="191" t="s">
        <v>767</v>
      </c>
      <c r="D65" s="194" t="s">
        <v>726</v>
      </c>
      <c r="E65" s="208">
        <v>0</v>
      </c>
      <c r="F65" s="74"/>
      <c r="G65" s="211">
        <v>0</v>
      </c>
      <c r="H65" s="39"/>
      <c r="I65" s="39">
        <f>+E65-G65</f>
        <v>0</v>
      </c>
      <c r="J65" s="77"/>
      <c r="K65" s="210">
        <v>2314</v>
      </c>
      <c r="L65" s="191" t="s">
        <v>766</v>
      </c>
      <c r="M65" s="194" t="s">
        <v>876</v>
      </c>
      <c r="N65" s="209">
        <v>1511829781.0999999</v>
      </c>
      <c r="O65" s="104"/>
      <c r="P65" s="209">
        <v>1504750481</v>
      </c>
      <c r="Q65" s="95"/>
      <c r="R65" s="41">
        <f t="shared" ref="R65:R69" si="0">+N67-P67</f>
        <v>35002994794.910004</v>
      </c>
      <c r="S65" s="62"/>
    </row>
    <row r="66" spans="2:19" x14ac:dyDescent="0.25">
      <c r="B66" s="60"/>
      <c r="C66" s="191"/>
      <c r="D66" s="194"/>
      <c r="E66" s="208"/>
      <c r="F66" s="74"/>
      <c r="G66" s="211"/>
      <c r="H66" s="39"/>
      <c r="I66" s="76">
        <f>+E66-G66</f>
        <v>0</v>
      </c>
      <c r="J66" s="77"/>
      <c r="K66" s="191"/>
      <c r="L66" s="191"/>
      <c r="M66" s="192"/>
      <c r="N66" s="200"/>
      <c r="O66" s="191"/>
      <c r="P66" s="200"/>
      <c r="Q66" s="77"/>
      <c r="R66" s="39">
        <f t="shared" si="0"/>
        <v>33992468342.779999</v>
      </c>
      <c r="S66" s="62"/>
    </row>
    <row r="67" spans="2:19" x14ac:dyDescent="0.25">
      <c r="B67" s="60"/>
      <c r="C67" s="189"/>
      <c r="D67" s="212"/>
      <c r="E67" s="150"/>
      <c r="F67" s="74"/>
      <c r="G67" s="150"/>
      <c r="H67" s="39"/>
      <c r="I67" s="39"/>
      <c r="J67" s="77"/>
      <c r="K67" s="207">
        <v>24</v>
      </c>
      <c r="L67" s="189" t="s">
        <v>768</v>
      </c>
      <c r="M67" s="194"/>
      <c r="N67" s="41">
        <f>SUM(N68:N74)</f>
        <v>58171718813.350006</v>
      </c>
      <c r="O67" s="104"/>
      <c r="P67" s="41">
        <f>SUM(P68:P74)</f>
        <v>23168724018.439999</v>
      </c>
      <c r="Q67" s="77"/>
      <c r="R67" s="39">
        <f t="shared" si="0"/>
        <v>-316190023.99000001</v>
      </c>
      <c r="S67" s="62"/>
    </row>
    <row r="68" spans="2:19" x14ac:dyDescent="0.25">
      <c r="B68" s="49">
        <v>13</v>
      </c>
      <c r="C68" s="189" t="s">
        <v>729</v>
      </c>
      <c r="D68" s="194"/>
      <c r="E68" s="156">
        <f>+E69+E70+E71</f>
        <v>248938652.94999993</v>
      </c>
      <c r="F68" s="74"/>
      <c r="G68" s="102">
        <f>+G69+G70+G71</f>
        <v>220937607.14999998</v>
      </c>
      <c r="H68" s="41"/>
      <c r="I68" s="68">
        <f>+E68-G68</f>
        <v>28001045.799999952</v>
      </c>
      <c r="J68" s="77"/>
      <c r="K68" s="210">
        <v>2401</v>
      </c>
      <c r="L68" s="191" t="s">
        <v>769</v>
      </c>
      <c r="M68" s="194" t="s">
        <v>728</v>
      </c>
      <c r="N68" s="209">
        <v>51389913043.809998</v>
      </c>
      <c r="O68" s="104"/>
      <c r="P68" s="209">
        <v>17397444701.029999</v>
      </c>
      <c r="Q68" s="77"/>
      <c r="R68" s="76">
        <f t="shared" si="0"/>
        <v>-1677508550</v>
      </c>
      <c r="S68" s="62"/>
    </row>
    <row r="69" spans="2:19" ht="14.25" customHeight="1" x14ac:dyDescent="0.25">
      <c r="B69" s="60">
        <v>1384</v>
      </c>
      <c r="C69" s="191" t="s">
        <v>770</v>
      </c>
      <c r="D69" s="194" t="s">
        <v>730</v>
      </c>
      <c r="E69" s="295">
        <v>585825770.79999995</v>
      </c>
      <c r="F69" s="74"/>
      <c r="G69" s="209">
        <v>557824725</v>
      </c>
      <c r="H69" s="39"/>
      <c r="I69" s="39" t="e">
        <f>+#REF!-#REF!</f>
        <v>#REF!</v>
      </c>
      <c r="J69" s="77"/>
      <c r="K69" s="210">
        <v>2407</v>
      </c>
      <c r="L69" s="191" t="s">
        <v>771</v>
      </c>
      <c r="M69" s="194" t="s">
        <v>728</v>
      </c>
      <c r="N69" s="213">
        <v>49127108.009999998</v>
      </c>
      <c r="O69" s="104"/>
      <c r="P69" s="209">
        <v>365317132</v>
      </c>
      <c r="Q69" s="77"/>
      <c r="R69" s="76">
        <f t="shared" si="0"/>
        <v>156525495</v>
      </c>
      <c r="S69" s="62"/>
    </row>
    <row r="70" spans="2:19" x14ac:dyDescent="0.25">
      <c r="B70" s="60">
        <v>1385</v>
      </c>
      <c r="C70" s="191" t="s">
        <v>875</v>
      </c>
      <c r="D70" s="194" t="s">
        <v>730</v>
      </c>
      <c r="E70" s="208">
        <v>15111773</v>
      </c>
      <c r="F70" s="191"/>
      <c r="G70" s="209">
        <v>15111773</v>
      </c>
      <c r="H70" s="39"/>
      <c r="I70" s="39" t="e">
        <f>+#REF!-#REF!</f>
        <v>#REF!</v>
      </c>
      <c r="J70" s="77"/>
      <c r="K70" s="210">
        <v>2424</v>
      </c>
      <c r="L70" s="191" t="s">
        <v>772</v>
      </c>
      <c r="M70" s="194" t="s">
        <v>728</v>
      </c>
      <c r="N70" s="213">
        <v>20661132</v>
      </c>
      <c r="O70" s="104"/>
      <c r="P70" s="209">
        <v>1698169682</v>
      </c>
      <c r="Q70" s="77"/>
      <c r="R70" s="39" t="e">
        <f>+#REF!-P73</f>
        <v>#REF!</v>
      </c>
      <c r="S70" s="62"/>
    </row>
    <row r="71" spans="2:19" x14ac:dyDescent="0.25">
      <c r="B71" s="60">
        <v>1386</v>
      </c>
      <c r="C71" s="191" t="s">
        <v>880</v>
      </c>
      <c r="D71" s="194" t="s">
        <v>730</v>
      </c>
      <c r="E71" s="105">
        <v>-351998890.85000002</v>
      </c>
      <c r="F71" s="191"/>
      <c r="G71" s="105">
        <v>-351998890.85000002</v>
      </c>
      <c r="H71" s="39"/>
      <c r="I71" s="76">
        <f>+E69-G69</f>
        <v>28001045.799999952</v>
      </c>
      <c r="J71" s="77"/>
      <c r="K71" s="210">
        <v>2436</v>
      </c>
      <c r="L71" s="191" t="s">
        <v>773</v>
      </c>
      <c r="M71" s="194" t="s">
        <v>728</v>
      </c>
      <c r="N71" s="213">
        <v>1590871041</v>
      </c>
      <c r="O71" s="104"/>
      <c r="P71" s="209">
        <v>1434345546</v>
      </c>
      <c r="Q71" s="77"/>
      <c r="R71" s="76" t="e">
        <f>+#REF!-P74</f>
        <v>#REF!</v>
      </c>
      <c r="S71" s="62"/>
    </row>
    <row r="72" spans="2:19" x14ac:dyDescent="0.25">
      <c r="B72" s="60"/>
      <c r="C72" s="191"/>
      <c r="D72" s="192"/>
      <c r="E72" s="214"/>
      <c r="F72" s="191"/>
      <c r="G72" s="214"/>
      <c r="H72" s="39"/>
      <c r="I72" s="39">
        <f>+E73-G73</f>
        <v>-1730851685.3199997</v>
      </c>
      <c r="J72" s="77"/>
      <c r="K72" s="191">
        <v>2445</v>
      </c>
      <c r="L72" s="191" t="s">
        <v>850</v>
      </c>
      <c r="M72" s="194" t="s">
        <v>728</v>
      </c>
      <c r="N72" s="120">
        <v>6452422.2999999998</v>
      </c>
      <c r="O72" s="191"/>
      <c r="P72" s="209">
        <v>3304371.41</v>
      </c>
      <c r="Q72" s="191"/>
      <c r="R72" s="191"/>
      <c r="S72" s="62"/>
    </row>
    <row r="73" spans="2:19" x14ac:dyDescent="0.25">
      <c r="B73" s="49">
        <v>19</v>
      </c>
      <c r="C73" s="189" t="s">
        <v>474</v>
      </c>
      <c r="D73" s="194"/>
      <c r="E73" s="156">
        <f>SUM(E74:E77)</f>
        <v>4344553276.4700003</v>
      </c>
      <c r="F73" s="74"/>
      <c r="G73" s="41">
        <f>SUM(G74:G77)</f>
        <v>6075404961.79</v>
      </c>
      <c r="H73" s="39"/>
      <c r="I73" s="39"/>
      <c r="J73" s="77"/>
      <c r="K73" s="210">
        <v>2460</v>
      </c>
      <c r="L73" s="191" t="s">
        <v>774</v>
      </c>
      <c r="M73" s="194" t="s">
        <v>728</v>
      </c>
      <c r="N73" s="120">
        <v>597090038</v>
      </c>
      <c r="O73" s="104"/>
      <c r="P73" s="209">
        <v>250000</v>
      </c>
      <c r="Q73" s="77"/>
      <c r="R73" s="77"/>
      <c r="S73" s="62"/>
    </row>
    <row r="74" spans="2:19" x14ac:dyDescent="0.25">
      <c r="B74" s="60">
        <v>1905</v>
      </c>
      <c r="C74" s="191" t="s">
        <v>853</v>
      </c>
      <c r="D74" s="194" t="s">
        <v>980</v>
      </c>
      <c r="E74" s="208">
        <v>680254115.07000005</v>
      </c>
      <c r="F74" s="191"/>
      <c r="G74" s="209">
        <v>2765567269.8800001</v>
      </c>
      <c r="H74" s="41"/>
      <c r="I74" s="41" t="e">
        <f>+#REF!-#REF!</f>
        <v>#REF!</v>
      </c>
      <c r="J74" s="77"/>
      <c r="K74" s="191">
        <v>2490</v>
      </c>
      <c r="L74" s="191" t="s">
        <v>384</v>
      </c>
      <c r="M74" s="194" t="s">
        <v>728</v>
      </c>
      <c r="N74" s="120">
        <v>4517604028.2299995</v>
      </c>
      <c r="O74" s="104"/>
      <c r="P74" s="209">
        <v>2269892586</v>
      </c>
      <c r="Q74" s="95"/>
      <c r="R74" s="41">
        <f>+N77-P77</f>
        <v>-13212399716.999998</v>
      </c>
      <c r="S74" s="62"/>
    </row>
    <row r="75" spans="2:19" hidden="1" x14ac:dyDescent="0.25">
      <c r="B75" s="60">
        <v>1906</v>
      </c>
      <c r="C75" s="191" t="s">
        <v>931</v>
      </c>
      <c r="D75" s="194" t="s">
        <v>980</v>
      </c>
      <c r="E75" s="208">
        <v>0</v>
      </c>
      <c r="F75" s="191"/>
      <c r="G75" s="209">
        <v>0</v>
      </c>
      <c r="H75" s="41"/>
      <c r="I75" s="41"/>
      <c r="J75" s="77"/>
      <c r="K75" s="191"/>
      <c r="L75" s="191"/>
      <c r="M75" s="192"/>
      <c r="N75" s="209"/>
      <c r="O75" s="104"/>
      <c r="P75" s="209"/>
      <c r="Q75" s="95"/>
      <c r="R75" s="41"/>
      <c r="S75" s="62"/>
    </row>
    <row r="76" spans="2:19" x14ac:dyDescent="0.25">
      <c r="B76" s="60">
        <v>1908</v>
      </c>
      <c r="C76" s="191" t="s">
        <v>934</v>
      </c>
      <c r="D76" s="194" t="s">
        <v>980</v>
      </c>
      <c r="E76" s="208">
        <v>3664299161.4000001</v>
      </c>
      <c r="F76" s="191"/>
      <c r="G76" s="209">
        <v>3309837691.9099998</v>
      </c>
      <c r="H76" s="41"/>
      <c r="I76" s="41"/>
      <c r="J76" s="77"/>
      <c r="K76" s="191"/>
      <c r="L76" s="200"/>
      <c r="M76" s="192"/>
      <c r="N76" s="209"/>
      <c r="O76" s="104"/>
      <c r="P76" s="209"/>
      <c r="Q76" s="95"/>
      <c r="R76" s="41"/>
      <c r="S76" s="62"/>
    </row>
    <row r="77" spans="2:19" x14ac:dyDescent="0.25">
      <c r="B77" s="60"/>
      <c r="C77" s="191"/>
      <c r="D77" s="194"/>
      <c r="E77" s="208"/>
      <c r="F77" s="191"/>
      <c r="G77" s="105"/>
      <c r="H77" s="39"/>
      <c r="I77" s="39"/>
      <c r="J77" s="77"/>
      <c r="K77" s="207">
        <v>25</v>
      </c>
      <c r="L77" s="189" t="s">
        <v>733</v>
      </c>
      <c r="M77" s="194"/>
      <c r="N77" s="41">
        <f>+N78+N79</f>
        <v>13166238794.92</v>
      </c>
      <c r="O77" s="104"/>
      <c r="P77" s="41">
        <f>+P78+P79</f>
        <v>26378638511.919998</v>
      </c>
      <c r="Q77" s="77"/>
      <c r="R77" s="39" t="e">
        <f>+#REF!-#REF!</f>
        <v>#REF!</v>
      </c>
      <c r="S77" s="62"/>
    </row>
    <row r="78" spans="2:19" x14ac:dyDescent="0.25">
      <c r="B78" s="60"/>
      <c r="C78" s="191"/>
      <c r="D78" s="192"/>
      <c r="E78" s="150"/>
      <c r="F78" s="74"/>
      <c r="G78" s="82"/>
      <c r="H78" s="215"/>
      <c r="I78" s="215"/>
      <c r="J78" s="199"/>
      <c r="K78" s="191">
        <v>2511</v>
      </c>
      <c r="L78" s="191" t="s">
        <v>777</v>
      </c>
      <c r="M78" s="194" t="s">
        <v>734</v>
      </c>
      <c r="N78" s="209">
        <v>12593542429.92</v>
      </c>
      <c r="O78" s="191"/>
      <c r="P78" s="209">
        <v>26228488511.919998</v>
      </c>
      <c r="Q78" s="191"/>
      <c r="R78" s="200"/>
      <c r="S78" s="62"/>
    </row>
    <row r="79" spans="2:19" x14ac:dyDescent="0.25">
      <c r="B79" s="60"/>
      <c r="C79" s="191"/>
      <c r="D79" s="192"/>
      <c r="E79" s="198"/>
      <c r="F79" s="200"/>
      <c r="G79" s="198"/>
      <c r="H79" s="204"/>
      <c r="I79" s="66">
        <f>+E81-G81</f>
        <v>12486809466.070007</v>
      </c>
      <c r="J79" s="205"/>
      <c r="K79" s="191">
        <v>2512</v>
      </c>
      <c r="L79" s="191" t="s">
        <v>779</v>
      </c>
      <c r="M79" s="194" t="s">
        <v>734</v>
      </c>
      <c r="N79" s="209">
        <v>572696365</v>
      </c>
      <c r="O79" s="191"/>
      <c r="P79" s="209">
        <v>150150000</v>
      </c>
      <c r="Q79" s="77"/>
      <c r="R79" s="39"/>
      <c r="S79" s="72"/>
    </row>
    <row r="80" spans="2:19" x14ac:dyDescent="0.25">
      <c r="B80" s="60"/>
      <c r="C80" s="191"/>
      <c r="D80" s="194"/>
      <c r="E80" s="105"/>
      <c r="F80" s="203"/>
      <c r="G80" s="216"/>
      <c r="H80" s="41"/>
      <c r="I80" s="41"/>
      <c r="J80" s="77"/>
      <c r="K80" s="191"/>
      <c r="L80" s="191"/>
      <c r="M80" s="192"/>
      <c r="N80" s="191"/>
      <c r="O80" s="191"/>
      <c r="P80" s="191"/>
      <c r="Q80" s="206"/>
      <c r="R80" s="178"/>
      <c r="S80" s="72"/>
    </row>
    <row r="81" spans="2:19" x14ac:dyDescent="0.25">
      <c r="B81" s="60"/>
      <c r="C81" s="189" t="s">
        <v>778</v>
      </c>
      <c r="D81" s="192"/>
      <c r="E81" s="148">
        <f>+E82+E100</f>
        <v>230468604312.73004</v>
      </c>
      <c r="F81" s="203"/>
      <c r="G81" s="64">
        <f>+G82+G100</f>
        <v>217981794846.66003</v>
      </c>
      <c r="H81" s="41"/>
      <c r="I81" s="41"/>
      <c r="J81" s="77"/>
      <c r="K81" s="191"/>
      <c r="L81" s="202" t="s">
        <v>735</v>
      </c>
      <c r="M81" s="195"/>
      <c r="N81" s="70">
        <f>+N82+N86+N84</f>
        <v>12539479256.709999</v>
      </c>
      <c r="O81" s="203"/>
      <c r="P81" s="70">
        <f>+P82+P86+P84</f>
        <v>17544906592.310001</v>
      </c>
      <c r="Q81" s="206"/>
      <c r="R81" s="178"/>
      <c r="S81" s="72"/>
    </row>
    <row r="82" spans="2:19" x14ac:dyDescent="0.25">
      <c r="B82" s="49">
        <v>16</v>
      </c>
      <c r="C82" s="189" t="s">
        <v>739</v>
      </c>
      <c r="D82" s="194"/>
      <c r="E82" s="156">
        <f>SUM(E83:E97)</f>
        <v>202769242889.56003</v>
      </c>
      <c r="F82" s="74"/>
      <c r="G82" s="102">
        <f>SUM(G83:G97)</f>
        <v>201291284106.39005</v>
      </c>
      <c r="H82" s="39"/>
      <c r="I82" s="39">
        <f>+E83-G83</f>
        <v>0</v>
      </c>
      <c r="J82" s="77"/>
      <c r="K82" s="207">
        <v>23</v>
      </c>
      <c r="L82" s="189" t="s">
        <v>727</v>
      </c>
      <c r="M82" s="194"/>
      <c r="N82" s="41">
        <f>+N83</f>
        <v>6227725552.8999996</v>
      </c>
      <c r="O82" s="104"/>
      <c r="P82" s="41">
        <f>+P83</f>
        <v>7340455616.3299999</v>
      </c>
      <c r="Q82" s="95"/>
      <c r="R82" s="41">
        <f>+N86-P86</f>
        <v>-3320000907.1700006</v>
      </c>
      <c r="S82" s="62"/>
    </row>
    <row r="83" spans="2:19" ht="11.25" customHeight="1" x14ac:dyDescent="0.25">
      <c r="B83" s="60">
        <v>1605</v>
      </c>
      <c r="C83" s="191" t="s">
        <v>780</v>
      </c>
      <c r="D83" s="194" t="s">
        <v>975</v>
      </c>
      <c r="E83" s="208">
        <v>25990211992</v>
      </c>
      <c r="F83" s="74"/>
      <c r="G83" s="209">
        <v>25990211992</v>
      </c>
      <c r="H83" s="39"/>
      <c r="I83" s="39">
        <f>+E84-G84</f>
        <v>-13050457857.93</v>
      </c>
      <c r="J83" s="77"/>
      <c r="K83" s="210">
        <v>2314</v>
      </c>
      <c r="L83" s="191" t="s">
        <v>766</v>
      </c>
      <c r="M83" s="194" t="s">
        <v>876</v>
      </c>
      <c r="N83" s="209">
        <v>6227725552.8999996</v>
      </c>
      <c r="O83" s="104"/>
      <c r="P83" s="209">
        <v>7340455616.3299999</v>
      </c>
      <c r="Q83" s="77"/>
      <c r="R83" s="76">
        <f>+N87-P87</f>
        <v>-3320000907.1700006</v>
      </c>
      <c r="S83" s="62"/>
    </row>
    <row r="84" spans="2:19" ht="11.25" customHeight="1" x14ac:dyDescent="0.25">
      <c r="B84" s="60">
        <v>1635</v>
      </c>
      <c r="C84" s="191" t="s">
        <v>781</v>
      </c>
      <c r="D84" s="194" t="s">
        <v>975</v>
      </c>
      <c r="E84" s="208">
        <v>154046118.97</v>
      </c>
      <c r="F84" s="74"/>
      <c r="G84" s="209">
        <v>13204503976.9</v>
      </c>
      <c r="H84" s="39"/>
      <c r="I84" s="77">
        <f>+E85-G85</f>
        <v>929818188.03999996</v>
      </c>
      <c r="J84" s="77"/>
      <c r="K84" s="207">
        <v>25</v>
      </c>
      <c r="L84" s="189" t="s">
        <v>733</v>
      </c>
      <c r="M84" s="194"/>
      <c r="N84" s="41">
        <f>+N85</f>
        <v>2427944047.1300001</v>
      </c>
      <c r="O84" s="200"/>
      <c r="P84" s="41">
        <f>+P85</f>
        <v>3000640412.1300001</v>
      </c>
      <c r="Q84" s="77"/>
      <c r="R84" s="39">
        <f>+N90-P90</f>
        <v>0</v>
      </c>
      <c r="S84" s="62"/>
    </row>
    <row r="85" spans="2:19" ht="12" customHeight="1" x14ac:dyDescent="0.25">
      <c r="B85" s="60">
        <v>1637</v>
      </c>
      <c r="C85" s="191" t="s">
        <v>782</v>
      </c>
      <c r="D85" s="194" t="s">
        <v>975</v>
      </c>
      <c r="E85" s="208">
        <v>4605174159.3400002</v>
      </c>
      <c r="F85" s="74"/>
      <c r="G85" s="209">
        <v>3675355971.3000002</v>
      </c>
      <c r="H85" s="39"/>
      <c r="I85" s="39">
        <v>0</v>
      </c>
      <c r="J85" s="77"/>
      <c r="K85" s="210">
        <v>2512</v>
      </c>
      <c r="L85" s="191" t="s">
        <v>779</v>
      </c>
      <c r="M85" s="194" t="s">
        <v>734</v>
      </c>
      <c r="N85" s="209">
        <f>3000640412.13-N79</f>
        <v>2427944047.1300001</v>
      </c>
      <c r="O85" s="104"/>
      <c r="P85" s="209">
        <v>3000640412.1300001</v>
      </c>
      <c r="Q85" s="77"/>
      <c r="R85" s="39"/>
      <c r="S85" s="62"/>
    </row>
    <row r="86" spans="2:19" ht="12" customHeight="1" thickBot="1" x14ac:dyDescent="0.3">
      <c r="B86" s="60">
        <v>1640</v>
      </c>
      <c r="C86" s="191" t="s">
        <v>158</v>
      </c>
      <c r="D86" s="194" t="s">
        <v>975</v>
      </c>
      <c r="E86" s="208">
        <v>131931229691</v>
      </c>
      <c r="F86" s="74"/>
      <c r="G86" s="209">
        <v>131931229691</v>
      </c>
      <c r="H86" s="39"/>
      <c r="I86" s="39">
        <f t="shared" ref="I86:I95" si="1">+E87-G87</f>
        <v>0</v>
      </c>
      <c r="J86" s="77"/>
      <c r="K86" s="207">
        <v>27</v>
      </c>
      <c r="L86" s="189" t="s">
        <v>737</v>
      </c>
      <c r="M86" s="194"/>
      <c r="N86" s="41">
        <f>SUM(N87:N90)</f>
        <v>3883809656.6799998</v>
      </c>
      <c r="O86" s="104"/>
      <c r="P86" s="41">
        <f>SUM(P87:P90)</f>
        <v>7203810563.8500004</v>
      </c>
      <c r="Q86" s="206"/>
      <c r="R86" s="93">
        <f>+N91-P91</f>
        <v>16792247042.410019</v>
      </c>
      <c r="S86" s="62"/>
    </row>
    <row r="87" spans="2:19" ht="11.25" customHeight="1" thickTop="1" x14ac:dyDescent="0.25">
      <c r="B87" s="60">
        <v>1645</v>
      </c>
      <c r="C87" s="191" t="s">
        <v>784</v>
      </c>
      <c r="D87" s="194" t="s">
        <v>975</v>
      </c>
      <c r="E87" s="208">
        <v>1871948202.48</v>
      </c>
      <c r="F87" s="74"/>
      <c r="G87" s="209">
        <v>1871948202.48</v>
      </c>
      <c r="H87" s="39"/>
      <c r="I87" s="77">
        <f t="shared" si="1"/>
        <v>0</v>
      </c>
      <c r="J87" s="77"/>
      <c r="K87" s="210">
        <v>2701</v>
      </c>
      <c r="L87" s="191" t="s">
        <v>783</v>
      </c>
      <c r="M87" s="194" t="s">
        <v>738</v>
      </c>
      <c r="N87" s="209">
        <v>3883809656.6799998</v>
      </c>
      <c r="O87" s="104"/>
      <c r="P87" s="209">
        <v>7203810563.8500004</v>
      </c>
      <c r="Q87" s="77"/>
      <c r="R87" s="39"/>
      <c r="S87" s="62"/>
    </row>
    <row r="88" spans="2:19" ht="11.25" customHeight="1" x14ac:dyDescent="0.25">
      <c r="B88" s="60">
        <v>1650</v>
      </c>
      <c r="C88" s="191" t="s">
        <v>785</v>
      </c>
      <c r="D88" s="194" t="s">
        <v>975</v>
      </c>
      <c r="E88" s="208">
        <v>12851075.300000001</v>
      </c>
      <c r="F88" s="74"/>
      <c r="G88" s="209">
        <v>12851075.300000001</v>
      </c>
      <c r="H88" s="39"/>
      <c r="I88" s="77">
        <f t="shared" si="1"/>
        <v>14043974920.689999</v>
      </c>
      <c r="J88" s="77"/>
      <c r="K88" s="191"/>
      <c r="L88" s="191"/>
      <c r="M88" s="191"/>
      <c r="N88" s="191"/>
      <c r="O88" s="191"/>
      <c r="P88" s="191"/>
      <c r="Q88" s="77"/>
      <c r="R88" s="39"/>
      <c r="S88" s="62"/>
    </row>
    <row r="89" spans="2:19" ht="11.25" customHeight="1" x14ac:dyDescent="0.25">
      <c r="B89" s="60">
        <v>1655</v>
      </c>
      <c r="C89" s="191" t="s">
        <v>786</v>
      </c>
      <c r="D89" s="194" t="s">
        <v>975</v>
      </c>
      <c r="E89" s="208">
        <v>34501125715.309998</v>
      </c>
      <c r="F89" s="74"/>
      <c r="G89" s="209">
        <v>20457150794.619999</v>
      </c>
      <c r="H89" s="39"/>
      <c r="I89" s="77">
        <f t="shared" si="1"/>
        <v>0</v>
      </c>
      <c r="J89" s="77"/>
      <c r="K89" s="191"/>
      <c r="L89" s="191"/>
      <c r="M89" s="191"/>
      <c r="N89" s="191"/>
      <c r="O89" s="191"/>
      <c r="P89" s="191"/>
      <c r="Q89" s="77"/>
      <c r="R89" s="39">
        <f>+N93-P93</f>
        <v>0</v>
      </c>
      <c r="S89" s="62"/>
    </row>
    <row r="90" spans="2:19" ht="11.25" customHeight="1" x14ac:dyDescent="0.25">
      <c r="B90" s="60">
        <v>1660</v>
      </c>
      <c r="C90" s="191" t="s">
        <v>787</v>
      </c>
      <c r="D90" s="194" t="s">
        <v>975</v>
      </c>
      <c r="E90" s="208">
        <v>29056158.609999999</v>
      </c>
      <c r="F90" s="74"/>
      <c r="G90" s="209">
        <v>29056158.609999999</v>
      </c>
      <c r="H90" s="39"/>
      <c r="I90" s="77">
        <f t="shared" si="1"/>
        <v>78921870.470000267</v>
      </c>
      <c r="J90" s="77"/>
      <c r="K90" s="210"/>
      <c r="L90" s="191"/>
      <c r="M90" s="194"/>
      <c r="N90" s="209"/>
      <c r="O90" s="104"/>
      <c r="P90" s="209"/>
      <c r="Q90" s="77"/>
      <c r="R90" s="39">
        <f>+N95-P95</f>
        <v>-6008288215.8600159</v>
      </c>
      <c r="S90" s="62"/>
    </row>
    <row r="91" spans="2:19" ht="11.25" customHeight="1" x14ac:dyDescent="0.25">
      <c r="B91" s="60">
        <v>1665</v>
      </c>
      <c r="C91" s="191" t="s">
        <v>788</v>
      </c>
      <c r="D91" s="194" t="s">
        <v>975</v>
      </c>
      <c r="E91" s="208">
        <v>5213769814.6700001</v>
      </c>
      <c r="F91" s="74"/>
      <c r="G91" s="209">
        <v>5134847944.1999998</v>
      </c>
      <c r="H91" s="39"/>
      <c r="I91" s="77">
        <f t="shared" si="1"/>
        <v>3860214832.5099983</v>
      </c>
      <c r="J91" s="77"/>
      <c r="K91" s="207"/>
      <c r="L91" s="189" t="s">
        <v>741</v>
      </c>
      <c r="M91" s="194"/>
      <c r="N91" s="41">
        <f>+N63+N81</f>
        <v>85389266646.080017</v>
      </c>
      <c r="O91" s="104"/>
      <c r="P91" s="41">
        <f>+P63+P81</f>
        <v>68597019603.669998</v>
      </c>
      <c r="Q91" s="77"/>
      <c r="R91" s="39">
        <f>+N96-P96</f>
        <v>0</v>
      </c>
      <c r="S91" s="62"/>
    </row>
    <row r="92" spans="2:19" ht="11.25" customHeight="1" x14ac:dyDescent="0.25">
      <c r="B92" s="60">
        <v>1670</v>
      </c>
      <c r="C92" s="191" t="s">
        <v>789</v>
      </c>
      <c r="D92" s="194" t="s">
        <v>975</v>
      </c>
      <c r="E92" s="208">
        <v>18218987064.939999</v>
      </c>
      <c r="F92" s="74"/>
      <c r="G92" s="209">
        <v>14358772232.43</v>
      </c>
      <c r="H92" s="39"/>
      <c r="I92" s="77">
        <f t="shared" si="1"/>
        <v>-67138227.480000019</v>
      </c>
      <c r="J92" s="77"/>
      <c r="K92" s="191"/>
      <c r="L92" s="191"/>
      <c r="M92" s="192"/>
      <c r="N92" s="191"/>
      <c r="O92" s="191"/>
      <c r="P92" s="191"/>
      <c r="Q92" s="77"/>
      <c r="R92" s="39">
        <f>+N97-P97</f>
        <v>-27098488694.340027</v>
      </c>
      <c r="S92" s="62"/>
    </row>
    <row r="93" spans="2:19" ht="11.25" customHeight="1" x14ac:dyDescent="0.25">
      <c r="B93" s="60">
        <v>1675</v>
      </c>
      <c r="C93" s="191" t="s">
        <v>790</v>
      </c>
      <c r="D93" s="194" t="s">
        <v>975</v>
      </c>
      <c r="E93" s="208">
        <v>1409812621.5</v>
      </c>
      <c r="F93" s="74"/>
      <c r="G93" s="209">
        <v>1476950848.98</v>
      </c>
      <c r="H93" s="39"/>
      <c r="I93" s="77">
        <f t="shared" si="1"/>
        <v>0</v>
      </c>
      <c r="J93" s="77"/>
      <c r="K93" s="207"/>
      <c r="L93" s="189" t="s">
        <v>742</v>
      </c>
      <c r="M93" s="194"/>
      <c r="N93" s="41"/>
      <c r="O93" s="104"/>
      <c r="P93" s="41"/>
      <c r="Q93" s="77"/>
      <c r="R93" s="39">
        <f>+N98-P98</f>
        <v>21090200478.480003</v>
      </c>
      <c r="S93" s="62"/>
    </row>
    <row r="94" spans="2:19" ht="21" customHeight="1" x14ac:dyDescent="0.25">
      <c r="B94" s="60">
        <v>1680</v>
      </c>
      <c r="C94" s="217" t="s">
        <v>94</v>
      </c>
      <c r="D94" s="194" t="s">
        <v>975</v>
      </c>
      <c r="E94" s="208">
        <v>15535583.35</v>
      </c>
      <c r="F94" s="74"/>
      <c r="G94" s="209">
        <v>15535583.35</v>
      </c>
      <c r="H94" s="39"/>
      <c r="I94" s="77">
        <f t="shared" si="1"/>
        <v>0</v>
      </c>
      <c r="J94" s="77"/>
      <c r="K94" s="207"/>
      <c r="L94" s="189"/>
      <c r="M94" s="194"/>
      <c r="N94" s="41"/>
      <c r="O94" s="104"/>
      <c r="P94" s="41"/>
      <c r="Q94" s="77"/>
      <c r="R94" s="39" t="e">
        <f>+#REF!-#REF!</f>
        <v>#REF!</v>
      </c>
      <c r="S94" s="62"/>
    </row>
    <row r="95" spans="2:19" ht="11.25" customHeight="1" x14ac:dyDescent="0.25">
      <c r="B95" s="60">
        <v>1681</v>
      </c>
      <c r="C95" s="191" t="s">
        <v>184</v>
      </c>
      <c r="D95" s="194" t="s">
        <v>975</v>
      </c>
      <c r="E95" s="208">
        <v>76981559.640000001</v>
      </c>
      <c r="F95" s="74"/>
      <c r="G95" s="209">
        <v>76981559.640000001</v>
      </c>
      <c r="H95" s="39"/>
      <c r="I95" s="77">
        <f t="shared" si="1"/>
        <v>-4317374943.1299992</v>
      </c>
      <c r="J95" s="77"/>
      <c r="K95" s="207">
        <v>31</v>
      </c>
      <c r="L95" s="218" t="s">
        <v>743</v>
      </c>
      <c r="M95" s="194"/>
      <c r="N95" s="41">
        <f>SUM(N96:N98)</f>
        <v>149672829596.069</v>
      </c>
      <c r="O95" s="104"/>
      <c r="P95" s="41">
        <f>SUM(P96:P98)</f>
        <v>155681117811.92902</v>
      </c>
      <c r="Q95" s="77"/>
      <c r="R95" s="39"/>
      <c r="S95" s="62"/>
    </row>
    <row r="96" spans="2:19" ht="19.5" customHeight="1" x14ac:dyDescent="0.25">
      <c r="B96" s="60">
        <v>1685</v>
      </c>
      <c r="C96" s="219" t="s">
        <v>793</v>
      </c>
      <c r="D96" s="194" t="s">
        <v>975</v>
      </c>
      <c r="E96" s="105">
        <v>-20646933656.029999</v>
      </c>
      <c r="F96" s="74"/>
      <c r="G96" s="105">
        <v>-16329558712.9</v>
      </c>
      <c r="H96" s="39"/>
      <c r="I96" s="77"/>
      <c r="J96" s="77"/>
      <c r="K96" s="191">
        <v>3105</v>
      </c>
      <c r="L96" s="191" t="s">
        <v>791</v>
      </c>
      <c r="M96" s="194" t="s">
        <v>744</v>
      </c>
      <c r="N96" s="105">
        <v>-53788504787.151001</v>
      </c>
      <c r="O96" s="220"/>
      <c r="P96" s="105">
        <v>-53788504787.151001</v>
      </c>
      <c r="Q96" s="77"/>
      <c r="R96" s="39"/>
      <c r="S96" s="62"/>
    </row>
    <row r="97" spans="2:19" ht="22.5" x14ac:dyDescent="0.25">
      <c r="B97" s="60">
        <v>1695</v>
      </c>
      <c r="C97" s="217" t="s">
        <v>948</v>
      </c>
      <c r="D97" s="194" t="s">
        <v>975</v>
      </c>
      <c r="E97" s="105">
        <v>-614553211.51999998</v>
      </c>
      <c r="F97" s="74"/>
      <c r="G97" s="105">
        <v>-614553211.51999998</v>
      </c>
      <c r="H97" s="41"/>
      <c r="I97" s="103">
        <f>+E100-G100</f>
        <v>11008850682.9</v>
      </c>
      <c r="J97" s="199"/>
      <c r="K97" s="191">
        <v>3109</v>
      </c>
      <c r="L97" s="191" t="s">
        <v>792</v>
      </c>
      <c r="M97" s="194" t="s">
        <v>744</v>
      </c>
      <c r="N97" s="105">
        <v>177621858079.04999</v>
      </c>
      <c r="O97" s="220"/>
      <c r="P97" s="105">
        <v>204720346773.39001</v>
      </c>
      <c r="Q97" s="191"/>
      <c r="R97" s="191"/>
      <c r="S97" s="62"/>
    </row>
    <row r="98" spans="2:19" x14ac:dyDescent="0.25">
      <c r="B98" s="60"/>
      <c r="C98" s="191"/>
      <c r="D98" s="192"/>
      <c r="E98" s="198"/>
      <c r="F98" s="191"/>
      <c r="G98" s="214"/>
      <c r="H98" s="39"/>
      <c r="I98" s="76" t="e">
        <f>+#REF!-#REF!</f>
        <v>#REF!</v>
      </c>
      <c r="J98" s="205"/>
      <c r="K98" s="191">
        <v>3110</v>
      </c>
      <c r="L98" s="191" t="s">
        <v>794</v>
      </c>
      <c r="M98" s="194" t="s">
        <v>744</v>
      </c>
      <c r="N98" s="105">
        <f>+'Estado de Resultados'!K118</f>
        <v>25839476304.170006</v>
      </c>
      <c r="O98" s="220"/>
      <c r="P98" s="105">
        <f>+'Estado de Resultados'!M118</f>
        <v>4749275825.6900005</v>
      </c>
      <c r="Q98" s="191"/>
      <c r="R98" s="191"/>
      <c r="S98" s="62"/>
    </row>
    <row r="99" spans="2:19" x14ac:dyDescent="0.25">
      <c r="B99" s="60"/>
      <c r="C99" s="191"/>
      <c r="D99" s="192"/>
      <c r="E99" s="198"/>
      <c r="F99" s="191"/>
      <c r="G99" s="214"/>
      <c r="H99" s="39"/>
      <c r="I99" s="76">
        <f>+E101-G101</f>
        <v>13574472914.440001</v>
      </c>
      <c r="J99" s="77"/>
      <c r="K99" s="191"/>
      <c r="L99" s="191"/>
      <c r="M99" s="191"/>
      <c r="N99" s="191"/>
      <c r="O99" s="191"/>
      <c r="P99" s="191"/>
      <c r="Q99" s="77"/>
      <c r="R99" s="77"/>
      <c r="S99" s="62"/>
    </row>
    <row r="100" spans="2:19" ht="12" thickBot="1" x14ac:dyDescent="0.3">
      <c r="B100" s="49">
        <v>19</v>
      </c>
      <c r="C100" s="189" t="s">
        <v>474</v>
      </c>
      <c r="D100" s="194"/>
      <c r="E100" s="156">
        <f>SUM(E101:E102)</f>
        <v>27699361423.169998</v>
      </c>
      <c r="F100" s="74"/>
      <c r="G100" s="102">
        <f>SUM(G101:G102)</f>
        <v>16690510740.269999</v>
      </c>
      <c r="H100" s="39"/>
      <c r="I100" s="76">
        <f>+E102-G102</f>
        <v>-2565622231.54</v>
      </c>
      <c r="J100" s="77"/>
      <c r="K100" s="191"/>
      <c r="L100" s="123" t="s">
        <v>983</v>
      </c>
      <c r="M100" s="192"/>
      <c r="N100" s="92">
        <f>+N95</f>
        <v>149672829596.069</v>
      </c>
      <c r="O100" s="220"/>
      <c r="P100" s="92">
        <f>+P95</f>
        <v>155681117811.92902</v>
      </c>
      <c r="Q100" s="77"/>
      <c r="R100" s="77"/>
      <c r="S100" s="62"/>
    </row>
    <row r="101" spans="2:19" s="46" customFormat="1" ht="12" customHeight="1" thickTop="1" x14ac:dyDescent="0.25">
      <c r="B101" s="60">
        <v>1970</v>
      </c>
      <c r="C101" s="221" t="s">
        <v>775</v>
      </c>
      <c r="D101" s="194" t="s">
        <v>732</v>
      </c>
      <c r="E101" s="222">
        <v>30744111831.07</v>
      </c>
      <c r="F101" s="203"/>
      <c r="G101" s="216">
        <v>17169638916.629999</v>
      </c>
      <c r="H101" s="39"/>
      <c r="I101" s="39"/>
      <c r="J101" s="77"/>
      <c r="K101" s="191"/>
      <c r="L101" s="106"/>
      <c r="M101" s="106"/>
      <c r="N101" s="106"/>
      <c r="O101" s="106"/>
      <c r="P101" s="106"/>
      <c r="Q101" s="77"/>
      <c r="R101" s="77"/>
      <c r="S101" s="62"/>
    </row>
    <row r="102" spans="2:19" s="46" customFormat="1" ht="11.25" customHeight="1" x14ac:dyDescent="0.25">
      <c r="B102" s="60">
        <v>1975</v>
      </c>
      <c r="C102" s="191" t="s">
        <v>776</v>
      </c>
      <c r="D102" s="192"/>
      <c r="E102" s="105">
        <v>-3044750407.9000001</v>
      </c>
      <c r="F102" s="74"/>
      <c r="G102" s="105">
        <v>-479128176.36000001</v>
      </c>
      <c r="H102" s="39"/>
      <c r="I102" s="39"/>
      <c r="J102" s="205"/>
      <c r="K102" s="191"/>
      <c r="L102" s="105"/>
      <c r="M102" s="192"/>
      <c r="N102" s="119"/>
      <c r="O102" s="223"/>
      <c r="P102" s="119"/>
      <c r="Q102" s="224"/>
      <c r="R102" s="224"/>
      <c r="S102" s="62"/>
    </row>
    <row r="103" spans="2:19" s="46" customFormat="1" ht="12.75" thickBot="1" x14ac:dyDescent="0.25">
      <c r="B103" s="60"/>
      <c r="C103" s="191"/>
      <c r="D103" s="192"/>
      <c r="E103" s="150"/>
      <c r="F103" s="74"/>
      <c r="G103" s="82"/>
      <c r="H103" s="204"/>
      <c r="I103" s="92">
        <f>+E104-G104</f>
        <v>10783958826.550018</v>
      </c>
      <c r="J103" s="77"/>
      <c r="K103" s="191"/>
      <c r="L103" s="105"/>
      <c r="M103" s="192"/>
      <c r="N103" s="225"/>
      <c r="O103" s="220"/>
      <c r="P103" s="225"/>
      <c r="Q103" s="204"/>
      <c r="R103" s="92">
        <f>+N104-P104</f>
        <v>10783958826.550018</v>
      </c>
      <c r="S103" s="62"/>
    </row>
    <row r="104" spans="2:19" s="46" customFormat="1" ht="12.75" thickTop="1" thickBot="1" x14ac:dyDescent="0.3">
      <c r="B104" s="60"/>
      <c r="C104" s="189" t="s">
        <v>795</v>
      </c>
      <c r="D104" s="192"/>
      <c r="E104" s="152">
        <f>+E81+E63</f>
        <v>235062096242.15005</v>
      </c>
      <c r="F104" s="87"/>
      <c r="G104" s="91">
        <f>+G81+G63</f>
        <v>224278137415.60004</v>
      </c>
      <c r="H104" s="39"/>
      <c r="I104" s="39"/>
      <c r="J104" s="210"/>
      <c r="K104" s="195"/>
      <c r="L104" s="189" t="s">
        <v>796</v>
      </c>
      <c r="M104" s="192"/>
      <c r="N104" s="92">
        <f>+N91+N100</f>
        <v>235062096242.14902</v>
      </c>
      <c r="O104" s="87"/>
      <c r="P104" s="92">
        <f>+P91+P100</f>
        <v>224278137415.599</v>
      </c>
      <c r="Q104" s="224"/>
      <c r="R104" s="224"/>
      <c r="S104" s="62"/>
    </row>
    <row r="105" spans="2:19" s="46" customFormat="1" ht="12" thickTop="1" x14ac:dyDescent="0.25">
      <c r="B105" s="60"/>
      <c r="C105" s="191"/>
      <c r="D105" s="192"/>
      <c r="E105" s="150"/>
      <c r="F105" s="74"/>
      <c r="G105" s="82"/>
      <c r="H105" s="39"/>
      <c r="I105" s="39"/>
      <c r="J105" s="210"/>
      <c r="K105" s="191"/>
      <c r="L105" s="106"/>
      <c r="M105" s="106"/>
      <c r="N105" s="106"/>
      <c r="O105" s="106"/>
      <c r="P105" s="106"/>
      <c r="Q105" s="224"/>
      <c r="R105" s="224"/>
      <c r="S105" s="62"/>
    </row>
    <row r="106" spans="2:19" s="46" customFormat="1" x14ac:dyDescent="0.25">
      <c r="B106" s="60"/>
      <c r="C106" s="191"/>
      <c r="D106" s="192"/>
      <c r="E106" s="150"/>
      <c r="F106" s="74"/>
      <c r="G106" s="150"/>
      <c r="H106" s="41"/>
      <c r="I106" s="40">
        <f>+E107-G107</f>
        <v>0</v>
      </c>
      <c r="J106" s="95"/>
      <c r="K106" s="191"/>
      <c r="L106" s="191"/>
      <c r="M106" s="192"/>
      <c r="N106" s="224"/>
      <c r="O106" s="220"/>
      <c r="P106" s="224"/>
      <c r="Q106" s="95"/>
      <c r="R106" s="107">
        <f>+N107-P107</f>
        <v>0</v>
      </c>
      <c r="S106" s="62"/>
    </row>
    <row r="107" spans="2:19" s="46" customFormat="1" ht="11.25" customHeight="1" x14ac:dyDescent="0.25">
      <c r="B107" s="60"/>
      <c r="C107" s="189" t="s">
        <v>747</v>
      </c>
      <c r="D107" s="195"/>
      <c r="E107" s="153">
        <f>+E109+E111+E117</f>
        <v>0</v>
      </c>
      <c r="F107" s="87"/>
      <c r="G107" s="40">
        <f>+G109+G111+G117</f>
        <v>0</v>
      </c>
      <c r="H107" s="226"/>
      <c r="I107" s="226"/>
      <c r="J107" s="224"/>
      <c r="K107" s="191"/>
      <c r="L107" s="189" t="s">
        <v>748</v>
      </c>
      <c r="M107" s="192"/>
      <c r="N107" s="94">
        <f>+N109+N112+N117</f>
        <v>0</v>
      </c>
      <c r="O107" s="108"/>
      <c r="P107" s="94">
        <f>+P109+P112+P117</f>
        <v>0</v>
      </c>
      <c r="Q107" s="224"/>
      <c r="R107" s="224"/>
      <c r="S107" s="96"/>
    </row>
    <row r="108" spans="2:19" s="46" customFormat="1" x14ac:dyDescent="0.25">
      <c r="B108" s="60"/>
      <c r="C108" s="191"/>
      <c r="D108" s="192"/>
      <c r="E108" s="150"/>
      <c r="F108" s="201"/>
      <c r="G108" s="82"/>
      <c r="H108" s="39"/>
      <c r="I108" s="103">
        <f t="shared" ref="I108:I113" si="2">+E109-G109</f>
        <v>-282747905.33999997</v>
      </c>
      <c r="J108" s="224"/>
      <c r="K108" s="106"/>
      <c r="L108" s="106"/>
      <c r="M108" s="106"/>
      <c r="N108" s="106"/>
      <c r="O108" s="106"/>
      <c r="P108" s="106"/>
      <c r="Q108" s="77"/>
      <c r="R108" s="103">
        <f>+N109-P109</f>
        <v>1688142248194.4004</v>
      </c>
      <c r="S108" s="62"/>
    </row>
    <row r="109" spans="2:19" s="46" customFormat="1" x14ac:dyDescent="0.25">
      <c r="B109" s="49">
        <v>81</v>
      </c>
      <c r="C109" s="189" t="s">
        <v>797</v>
      </c>
      <c r="D109" s="194"/>
      <c r="E109" s="156">
        <f>SUM(E110)</f>
        <v>0</v>
      </c>
      <c r="F109" s="201"/>
      <c r="G109" s="102">
        <f>SUM(G110)</f>
        <v>282747905.33999997</v>
      </c>
      <c r="H109" s="39"/>
      <c r="I109" s="76">
        <f t="shared" si="2"/>
        <v>-282747905.33999997</v>
      </c>
      <c r="J109" s="224"/>
      <c r="K109" s="189">
        <v>91</v>
      </c>
      <c r="L109" s="189" t="s">
        <v>751</v>
      </c>
      <c r="M109" s="194"/>
      <c r="N109" s="41">
        <f>+N110</f>
        <v>12871418803875.5</v>
      </c>
      <c r="O109" s="201"/>
      <c r="P109" s="41">
        <f>+P110</f>
        <v>11183276555681.1</v>
      </c>
      <c r="Q109" s="77"/>
      <c r="R109" s="76">
        <f>+N110-P110</f>
        <v>1688142248194.4004</v>
      </c>
      <c r="S109" s="62"/>
    </row>
    <row r="110" spans="2:19" s="46" customFormat="1" ht="22.5" x14ac:dyDescent="0.25">
      <c r="B110" s="60">
        <v>8120</v>
      </c>
      <c r="C110" s="217" t="s">
        <v>666</v>
      </c>
      <c r="D110" s="194" t="s">
        <v>750</v>
      </c>
      <c r="E110" s="208">
        <v>0</v>
      </c>
      <c r="F110" s="201"/>
      <c r="G110" s="211">
        <v>282747905.33999997</v>
      </c>
      <c r="H110" s="39"/>
      <c r="I110" s="39">
        <f t="shared" si="2"/>
        <v>1746486593.8700008</v>
      </c>
      <c r="J110" s="224"/>
      <c r="K110" s="210">
        <v>9120</v>
      </c>
      <c r="L110" s="217" t="s">
        <v>666</v>
      </c>
      <c r="M110" s="194" t="s">
        <v>750</v>
      </c>
      <c r="N110" s="209">
        <v>12871418803875.5</v>
      </c>
      <c r="O110" s="220"/>
      <c r="P110" s="209">
        <v>11183276555681.1</v>
      </c>
      <c r="Q110" s="95"/>
      <c r="R110" s="95">
        <f>+N112-P112</f>
        <v>0</v>
      </c>
      <c r="S110" s="62"/>
    </row>
    <row r="111" spans="2:19" s="46" customFormat="1" x14ac:dyDescent="0.25">
      <c r="B111" s="49">
        <v>83</v>
      </c>
      <c r="C111" s="189" t="s">
        <v>752</v>
      </c>
      <c r="D111" s="194"/>
      <c r="E111" s="156">
        <f>SUM(E112:E116)</f>
        <v>15144638224.27</v>
      </c>
      <c r="F111" s="201"/>
      <c r="G111" s="102">
        <f>SUM(G112:G116)</f>
        <v>13398151630.4</v>
      </c>
      <c r="H111" s="39"/>
      <c r="I111" s="39">
        <f t="shared" si="2"/>
        <v>706987072.57999992</v>
      </c>
      <c r="J111" s="224"/>
      <c r="K111" s="106"/>
      <c r="L111" s="106"/>
      <c r="M111" s="106"/>
      <c r="N111" s="106"/>
      <c r="O111" s="106"/>
      <c r="P111" s="106"/>
      <c r="Q111" s="77"/>
      <c r="R111" s="77">
        <f>+N113-P113</f>
        <v>0</v>
      </c>
      <c r="S111" s="62"/>
    </row>
    <row r="112" spans="2:19" s="46" customFormat="1" x14ac:dyDescent="0.25">
      <c r="B112" s="60">
        <v>8315</v>
      </c>
      <c r="C112" s="191" t="s">
        <v>671</v>
      </c>
      <c r="D112" s="194" t="s">
        <v>753</v>
      </c>
      <c r="E112" s="208">
        <v>9795324499.4300003</v>
      </c>
      <c r="F112" s="201"/>
      <c r="G112" s="211">
        <v>9088337426.8500004</v>
      </c>
      <c r="H112" s="39"/>
      <c r="I112" s="39">
        <f t="shared" si="2"/>
        <v>0</v>
      </c>
      <c r="J112" s="224"/>
      <c r="K112" s="207">
        <v>93</v>
      </c>
      <c r="L112" s="189" t="s">
        <v>754</v>
      </c>
      <c r="M112" s="194"/>
      <c r="N112" s="41">
        <f>+N113+N114</f>
        <v>567344987.55999994</v>
      </c>
      <c r="O112" s="203"/>
      <c r="P112" s="41">
        <f>+P113+P114</f>
        <v>567344987.55999994</v>
      </c>
      <c r="Q112" s="77"/>
      <c r="R112" s="77">
        <f>+N114-P114</f>
        <v>0</v>
      </c>
      <c r="S112" s="62"/>
    </row>
    <row r="113" spans="2:19" s="46" customFormat="1" ht="22.5" x14ac:dyDescent="0.25">
      <c r="B113" s="60">
        <v>8347</v>
      </c>
      <c r="C113" s="191" t="s">
        <v>674</v>
      </c>
      <c r="D113" s="194" t="s">
        <v>753</v>
      </c>
      <c r="E113" s="208">
        <v>170701388.38999999</v>
      </c>
      <c r="F113" s="201"/>
      <c r="G113" s="211">
        <v>170701388.38999999</v>
      </c>
      <c r="H113" s="39"/>
      <c r="I113" s="39">
        <f t="shared" si="2"/>
        <v>0</v>
      </c>
      <c r="J113" s="224"/>
      <c r="K113" s="210">
        <v>9308</v>
      </c>
      <c r="L113" s="217" t="s">
        <v>708</v>
      </c>
      <c r="M113" s="194" t="s">
        <v>753</v>
      </c>
      <c r="N113" s="209">
        <v>28560000</v>
      </c>
      <c r="O113" s="220"/>
      <c r="P113" s="209">
        <v>28560000</v>
      </c>
      <c r="Q113" s="95"/>
      <c r="R113" s="103">
        <f>+N117-P117</f>
        <v>-1688142248194.4004</v>
      </c>
      <c r="S113" s="62"/>
    </row>
    <row r="114" spans="2:19" s="46" customFormat="1" x14ac:dyDescent="0.25">
      <c r="B114" s="60">
        <v>8361</v>
      </c>
      <c r="C114" s="191" t="s">
        <v>677</v>
      </c>
      <c r="D114" s="194" t="s">
        <v>753</v>
      </c>
      <c r="E114" s="208">
        <v>4045371254.1599998</v>
      </c>
      <c r="F114" s="201"/>
      <c r="G114" s="211">
        <v>4045371254.1599998</v>
      </c>
      <c r="H114" s="39"/>
      <c r="I114" s="41">
        <f>+E117-G117</f>
        <v>-1463738688.5300007</v>
      </c>
      <c r="J114" s="224"/>
      <c r="K114" s="210">
        <v>9390</v>
      </c>
      <c r="L114" s="191" t="s">
        <v>697</v>
      </c>
      <c r="M114" s="194" t="s">
        <v>753</v>
      </c>
      <c r="N114" s="209">
        <v>538784987.55999994</v>
      </c>
      <c r="O114" s="220"/>
      <c r="P114" s="209">
        <v>538784987.55999994</v>
      </c>
      <c r="Q114" s="77"/>
      <c r="R114" s="76">
        <f>+N118-P118</f>
        <v>-1688142248194.4004</v>
      </c>
      <c r="S114" s="62"/>
    </row>
    <row r="115" spans="2:19" s="46" customFormat="1" x14ac:dyDescent="0.25">
      <c r="B115" s="60">
        <v>8374</v>
      </c>
      <c r="C115" s="191" t="s">
        <v>985</v>
      </c>
      <c r="D115" s="194" t="s">
        <v>753</v>
      </c>
      <c r="E115" s="208">
        <v>1039499521.29</v>
      </c>
      <c r="F115" s="201"/>
      <c r="G115" s="211">
        <v>0</v>
      </c>
      <c r="H115" s="39"/>
      <c r="I115" s="41"/>
      <c r="J115" s="224"/>
      <c r="K115" s="210"/>
      <c r="L115" s="191"/>
      <c r="M115" s="192"/>
      <c r="N115" s="209"/>
      <c r="O115" s="220"/>
      <c r="P115" s="209"/>
      <c r="Q115" s="77"/>
      <c r="R115" s="76"/>
      <c r="S115" s="62"/>
    </row>
    <row r="116" spans="2:19" s="46" customFormat="1" x14ac:dyDescent="0.25">
      <c r="B116" s="60">
        <v>8390</v>
      </c>
      <c r="C116" s="106" t="s">
        <v>870</v>
      </c>
      <c r="D116" s="194" t="s">
        <v>753</v>
      </c>
      <c r="E116" s="158">
        <v>93741561</v>
      </c>
      <c r="F116" s="106"/>
      <c r="G116" s="106">
        <v>93741561</v>
      </c>
      <c r="H116" s="39"/>
      <c r="I116" s="39">
        <f>+E118-G118</f>
        <v>282747905.33999997</v>
      </c>
      <c r="J116" s="224"/>
      <c r="K116" s="106"/>
      <c r="L116" s="106"/>
      <c r="M116" s="106"/>
      <c r="N116" s="106"/>
      <c r="O116" s="106"/>
      <c r="P116" s="106"/>
      <c r="Q116" s="77"/>
      <c r="R116" s="77">
        <f t="shared" ref="R116" si="3">+N119-P119</f>
        <v>0</v>
      </c>
      <c r="S116" s="62"/>
    </row>
    <row r="117" spans="2:19" s="46" customFormat="1" x14ac:dyDescent="0.25">
      <c r="B117" s="49">
        <v>89</v>
      </c>
      <c r="C117" s="189" t="s">
        <v>755</v>
      </c>
      <c r="D117" s="194"/>
      <c r="E117" s="123">
        <f>SUM(E118:E119)</f>
        <v>-15144638224.27</v>
      </c>
      <c r="F117" s="200"/>
      <c r="G117" s="103">
        <f>SUM(G118:G119)</f>
        <v>-13680899535.74</v>
      </c>
      <c r="H117" s="39"/>
      <c r="I117" s="39">
        <f>+E119-G119</f>
        <v>-1746486593.8700008</v>
      </c>
      <c r="J117" s="224"/>
      <c r="K117" s="207">
        <v>99</v>
      </c>
      <c r="L117" s="189" t="s">
        <v>756</v>
      </c>
      <c r="M117" s="194"/>
      <c r="N117" s="103">
        <f>+N118+N119</f>
        <v>-12871986148863.061</v>
      </c>
      <c r="O117" s="178"/>
      <c r="P117" s="103">
        <f>+P118+P119</f>
        <v>-11183843900668.66</v>
      </c>
      <c r="Q117" s="191"/>
      <c r="R117" s="191"/>
      <c r="S117" s="62"/>
    </row>
    <row r="118" spans="2:19" s="46" customFormat="1" x14ac:dyDescent="0.25">
      <c r="B118" s="60">
        <v>8905</v>
      </c>
      <c r="C118" s="191" t="s">
        <v>799</v>
      </c>
      <c r="D118" s="194" t="s">
        <v>753</v>
      </c>
      <c r="E118" s="284">
        <v>0</v>
      </c>
      <c r="F118" s="76"/>
      <c r="G118" s="105">
        <v>-282747905.33999997</v>
      </c>
      <c r="H118" s="39"/>
      <c r="I118" s="39"/>
      <c r="J118" s="224"/>
      <c r="K118" s="210">
        <v>9905</v>
      </c>
      <c r="L118" s="191" t="s">
        <v>798</v>
      </c>
      <c r="M118" s="194" t="s">
        <v>753</v>
      </c>
      <c r="N118" s="105">
        <v>-12871418803875.5</v>
      </c>
      <c r="O118" s="220"/>
      <c r="P118" s="105">
        <v>-11183276555681.1</v>
      </c>
      <c r="Q118" s="191"/>
      <c r="R118" s="191"/>
      <c r="S118" s="62"/>
    </row>
    <row r="119" spans="2:19" s="46" customFormat="1" x14ac:dyDescent="0.25">
      <c r="B119" s="60">
        <v>8915</v>
      </c>
      <c r="C119" s="191" t="s">
        <v>801</v>
      </c>
      <c r="D119" s="194" t="s">
        <v>753</v>
      </c>
      <c r="E119" s="105">
        <v>-15144638224.27</v>
      </c>
      <c r="F119" s="76"/>
      <c r="G119" s="105">
        <v>-13398151630.4</v>
      </c>
      <c r="H119" s="39"/>
      <c r="I119" s="39"/>
      <c r="J119" s="224"/>
      <c r="K119" s="210">
        <v>9915</v>
      </c>
      <c r="L119" s="191" t="s">
        <v>800</v>
      </c>
      <c r="M119" s="194" t="s">
        <v>753</v>
      </c>
      <c r="N119" s="105">
        <v>-567344987.55999994</v>
      </c>
      <c r="O119" s="220"/>
      <c r="P119" s="105">
        <v>-567344987.55999994</v>
      </c>
      <c r="Q119" s="191"/>
      <c r="R119" s="191"/>
      <c r="S119" s="62"/>
    </row>
    <row r="120" spans="2:19" s="46" customFormat="1" ht="12" thickBot="1" x14ac:dyDescent="0.3">
      <c r="B120" s="60"/>
      <c r="C120" s="191"/>
      <c r="D120" s="192"/>
      <c r="E120" s="222"/>
      <c r="F120" s="191"/>
      <c r="G120" s="222"/>
      <c r="H120" s="210"/>
      <c r="I120" s="191"/>
      <c r="J120" s="191"/>
      <c r="K120" s="191"/>
      <c r="L120" s="191"/>
      <c r="M120" s="192"/>
      <c r="N120" s="227"/>
      <c r="O120" s="191"/>
      <c r="P120" s="227"/>
      <c r="Q120" s="191"/>
      <c r="R120" s="191"/>
      <c r="S120" s="96"/>
    </row>
    <row r="121" spans="2:19" s="46" customFormat="1" x14ac:dyDescent="0.25">
      <c r="B121" s="55"/>
      <c r="C121" s="56"/>
      <c r="D121" s="57"/>
      <c r="E121" s="159"/>
      <c r="F121" s="56"/>
      <c r="G121" s="109"/>
      <c r="H121" s="109"/>
      <c r="I121" s="56"/>
      <c r="J121" s="56"/>
      <c r="K121" s="56"/>
      <c r="L121" s="56"/>
      <c r="M121" s="57"/>
      <c r="N121" s="56"/>
      <c r="O121" s="56"/>
      <c r="P121" s="56"/>
      <c r="Q121" s="56"/>
      <c r="R121" s="56"/>
      <c r="S121" s="144"/>
    </row>
    <row r="122" spans="2:19" s="46" customFormat="1" x14ac:dyDescent="0.25">
      <c r="B122" s="131"/>
      <c r="C122" s="228"/>
      <c r="D122" s="229"/>
      <c r="E122" s="230"/>
      <c r="F122" s="228"/>
      <c r="G122" s="231"/>
      <c r="H122" s="231"/>
      <c r="I122" s="231"/>
      <c r="J122" s="231"/>
      <c r="K122" s="228"/>
      <c r="L122" s="228"/>
      <c r="M122" s="229"/>
      <c r="N122" s="232"/>
      <c r="O122" s="228"/>
      <c r="P122" s="228"/>
      <c r="Q122" s="228"/>
      <c r="R122" s="228"/>
      <c r="S122" s="132"/>
    </row>
    <row r="123" spans="2:19" s="46" customFormat="1" x14ac:dyDescent="0.25">
      <c r="B123" s="131"/>
      <c r="C123" s="228"/>
      <c r="D123" s="229"/>
      <c r="E123" s="230"/>
      <c r="F123" s="228"/>
      <c r="G123" s="231"/>
      <c r="H123" s="231"/>
      <c r="I123" s="231"/>
      <c r="J123" s="231"/>
      <c r="K123" s="228"/>
      <c r="L123" s="228"/>
      <c r="M123" s="229"/>
      <c r="N123" s="232"/>
      <c r="O123" s="228"/>
      <c r="P123" s="228"/>
      <c r="Q123" s="228"/>
      <c r="R123" s="228"/>
      <c r="S123" s="132"/>
    </row>
    <row r="124" spans="2:19" s="46" customFormat="1" ht="12.75" customHeight="1" x14ac:dyDescent="0.25">
      <c r="B124" s="131"/>
      <c r="C124" s="228"/>
      <c r="D124" s="229"/>
      <c r="E124" s="233"/>
      <c r="F124" s="228"/>
      <c r="G124" s="234"/>
      <c r="H124" s="234"/>
      <c r="I124" s="231"/>
      <c r="J124" s="231"/>
      <c r="K124" s="228"/>
      <c r="L124" s="228"/>
      <c r="M124" s="229"/>
      <c r="N124" s="235"/>
      <c r="O124" s="228"/>
      <c r="P124" s="228"/>
      <c r="Q124" s="228"/>
      <c r="R124" s="228"/>
      <c r="S124" s="136"/>
    </row>
    <row r="125" spans="2:19" s="46" customFormat="1" ht="12.75" customHeight="1" x14ac:dyDescent="0.25">
      <c r="B125" s="131"/>
      <c r="C125" s="228"/>
      <c r="D125" s="229"/>
      <c r="E125" s="233"/>
      <c r="F125" s="228"/>
      <c r="G125" s="229"/>
      <c r="H125" s="234"/>
      <c r="I125" s="231"/>
      <c r="J125" s="231"/>
      <c r="K125" s="228"/>
      <c r="L125" s="228"/>
      <c r="M125" s="229"/>
      <c r="N125" s="228"/>
      <c r="O125" s="228"/>
      <c r="P125" s="228"/>
      <c r="Q125" s="228"/>
      <c r="R125" s="228"/>
      <c r="S125" s="136"/>
    </row>
    <row r="126" spans="2:19" s="46" customFormat="1" ht="12" customHeight="1" x14ac:dyDescent="0.25">
      <c r="B126" s="131"/>
      <c r="C126" s="318"/>
      <c r="D126" s="318"/>
      <c r="E126" s="318"/>
      <c r="F126" s="318"/>
      <c r="G126" s="318"/>
      <c r="H126" s="234"/>
      <c r="I126" s="234"/>
      <c r="J126" s="234"/>
      <c r="K126" s="228"/>
      <c r="L126" s="319"/>
      <c r="M126" s="319"/>
      <c r="N126" s="319"/>
      <c r="O126" s="319"/>
      <c r="P126" s="319"/>
      <c r="Q126" s="228"/>
      <c r="R126" s="228"/>
      <c r="S126" s="132"/>
    </row>
    <row r="127" spans="2:19" ht="14.25" customHeight="1" x14ac:dyDescent="0.25">
      <c r="B127" s="131"/>
      <c r="C127" s="320" t="s">
        <v>802</v>
      </c>
      <c r="D127" s="320"/>
      <c r="E127" s="320"/>
      <c r="F127" s="320"/>
      <c r="G127" s="320"/>
      <c r="H127" s="236"/>
      <c r="I127" s="236"/>
      <c r="J127" s="236"/>
      <c r="K127" s="236"/>
      <c r="L127" s="320" t="s">
        <v>976</v>
      </c>
      <c r="M127" s="320"/>
      <c r="N127" s="320"/>
      <c r="O127" s="320"/>
      <c r="P127" s="320"/>
      <c r="Q127" s="237"/>
      <c r="R127" s="237"/>
      <c r="S127" s="132"/>
    </row>
    <row r="128" spans="2:19" ht="11.25" customHeight="1" x14ac:dyDescent="0.25">
      <c r="B128" s="131"/>
      <c r="C128" s="321" t="s">
        <v>977</v>
      </c>
      <c r="D128" s="321"/>
      <c r="E128" s="321"/>
      <c r="F128" s="321"/>
      <c r="G128" s="321"/>
      <c r="H128" s="228"/>
      <c r="I128" s="228"/>
      <c r="J128" s="228"/>
      <c r="K128" s="228"/>
      <c r="L128" s="321" t="s">
        <v>978</v>
      </c>
      <c r="M128" s="321"/>
      <c r="N128" s="321"/>
      <c r="O128" s="321"/>
      <c r="P128" s="321"/>
      <c r="Q128" s="229"/>
      <c r="R128" s="229"/>
      <c r="S128" s="132"/>
    </row>
    <row r="129" spans="2:19" s="46" customFormat="1" ht="11.25" customHeight="1" x14ac:dyDescent="0.25">
      <c r="B129" s="131"/>
      <c r="C129" s="324" t="s">
        <v>760</v>
      </c>
      <c r="D129" s="324"/>
      <c r="E129" s="324"/>
      <c r="F129" s="228"/>
      <c r="G129" s="228"/>
      <c r="H129" s="228"/>
      <c r="I129" s="238"/>
      <c r="J129" s="238"/>
      <c r="K129" s="228"/>
      <c r="L129" s="322" t="s">
        <v>979</v>
      </c>
      <c r="M129" s="322"/>
      <c r="N129" s="322"/>
      <c r="O129" s="322"/>
      <c r="P129" s="322"/>
      <c r="Q129" s="228"/>
      <c r="R129" s="228"/>
      <c r="S129" s="132"/>
    </row>
    <row r="130" spans="2:19" s="46" customFormat="1" ht="11.25" customHeight="1" x14ac:dyDescent="0.25">
      <c r="B130" s="131"/>
      <c r="C130" s="239"/>
      <c r="D130" s="239"/>
      <c r="E130" s="240"/>
      <c r="F130" s="228"/>
      <c r="G130" s="228"/>
      <c r="H130" s="228"/>
      <c r="I130" s="238"/>
      <c r="J130" s="238"/>
      <c r="K130" s="228"/>
      <c r="L130" s="228"/>
      <c r="M130" s="229"/>
      <c r="N130" s="228"/>
      <c r="O130" s="228"/>
      <c r="P130" s="228"/>
      <c r="Q130" s="228"/>
      <c r="R130" s="228"/>
      <c r="S130" s="132"/>
    </row>
    <row r="131" spans="2:19" s="46" customFormat="1" ht="11.25" customHeight="1" x14ac:dyDescent="0.25">
      <c r="B131" s="131"/>
      <c r="C131" s="239"/>
      <c r="D131" s="239"/>
      <c r="E131" s="240"/>
      <c r="F131" s="228"/>
      <c r="G131" s="228"/>
      <c r="H131" s="228"/>
      <c r="I131" s="238"/>
      <c r="J131" s="238"/>
      <c r="K131" s="228"/>
      <c r="L131" s="228"/>
      <c r="M131" s="229"/>
      <c r="N131" s="228"/>
      <c r="O131" s="228"/>
      <c r="P131" s="228"/>
      <c r="Q131" s="228"/>
      <c r="R131" s="228"/>
      <c r="S131" s="132"/>
    </row>
    <row r="132" spans="2:19" s="46" customFormat="1" ht="11.25" customHeight="1" x14ac:dyDescent="0.25">
      <c r="B132" s="131"/>
      <c r="C132" s="239"/>
      <c r="D132" s="239"/>
      <c r="E132" s="240"/>
      <c r="F132" s="228"/>
      <c r="G132" s="228"/>
      <c r="H132" s="228"/>
      <c r="I132" s="238"/>
      <c r="J132" s="238"/>
      <c r="K132" s="228"/>
      <c r="L132" s="228"/>
      <c r="M132" s="229"/>
      <c r="N132" s="228"/>
      <c r="O132" s="228"/>
      <c r="P132" s="228"/>
      <c r="Q132" s="228"/>
      <c r="R132" s="228"/>
      <c r="S132" s="132"/>
    </row>
    <row r="133" spans="2:19" s="46" customFormat="1" ht="11.25" customHeight="1" x14ac:dyDescent="0.25">
      <c r="B133" s="131"/>
      <c r="C133" s="239"/>
      <c r="D133" s="239"/>
      <c r="E133" s="240"/>
      <c r="F133" s="228"/>
      <c r="G133" s="228"/>
      <c r="H133" s="228"/>
      <c r="I133" s="238"/>
      <c r="J133" s="238"/>
      <c r="K133" s="228"/>
      <c r="L133" s="228"/>
      <c r="M133" s="229"/>
      <c r="N133" s="228"/>
      <c r="O133" s="228"/>
      <c r="P133" s="228"/>
      <c r="Q133" s="228"/>
      <c r="R133" s="228"/>
      <c r="S133" s="132"/>
    </row>
    <row r="134" spans="2:19" s="46" customFormat="1" ht="11.25" customHeight="1" x14ac:dyDescent="0.25">
      <c r="B134" s="131"/>
      <c r="C134" s="239"/>
      <c r="D134" s="239"/>
      <c r="E134" s="240"/>
      <c r="F134" s="228"/>
      <c r="G134" s="320" t="s">
        <v>758</v>
      </c>
      <c r="H134" s="320"/>
      <c r="I134" s="320"/>
      <c r="J134" s="320"/>
      <c r="K134" s="320"/>
      <c r="L134" s="320"/>
      <c r="M134" s="229"/>
      <c r="N134" s="228"/>
      <c r="O134" s="228"/>
      <c r="P134" s="228"/>
      <c r="Q134" s="228"/>
      <c r="R134" s="228"/>
      <c r="S134" s="132"/>
    </row>
    <row r="135" spans="2:19" s="46" customFormat="1" ht="11.25" customHeight="1" x14ac:dyDescent="0.25">
      <c r="B135" s="131"/>
      <c r="C135" s="239"/>
      <c r="D135" s="239"/>
      <c r="E135" s="160"/>
      <c r="F135" s="137"/>
      <c r="G135" s="321" t="s">
        <v>759</v>
      </c>
      <c r="H135" s="321"/>
      <c r="I135" s="321"/>
      <c r="J135" s="321"/>
      <c r="K135" s="321"/>
      <c r="L135" s="321"/>
      <c r="M135" s="229"/>
      <c r="N135" s="228"/>
      <c r="O135" s="228"/>
      <c r="P135" s="228"/>
      <c r="Q135" s="228"/>
      <c r="R135" s="228"/>
      <c r="S135" s="132"/>
    </row>
    <row r="136" spans="2:19" s="98" customFormat="1" ht="9.75" customHeight="1" x14ac:dyDescent="0.25">
      <c r="B136" s="131"/>
      <c r="C136" s="239"/>
      <c r="D136" s="239"/>
      <c r="E136" s="160"/>
      <c r="F136" s="137"/>
      <c r="G136" s="137"/>
      <c r="H136" s="137"/>
      <c r="I136" s="137"/>
      <c r="J136" s="238"/>
      <c r="K136" s="228"/>
      <c r="L136" s="228"/>
      <c r="M136" s="229"/>
      <c r="N136" s="228"/>
      <c r="O136" s="228"/>
      <c r="P136" s="228"/>
      <c r="Q136" s="228"/>
      <c r="R136" s="228"/>
      <c r="S136" s="132"/>
    </row>
    <row r="137" spans="2:19" ht="9.75" customHeight="1" x14ac:dyDescent="0.25">
      <c r="B137" s="138"/>
      <c r="C137" s="241"/>
      <c r="D137" s="241"/>
      <c r="E137" s="242"/>
      <c r="F137" s="243"/>
      <c r="G137" s="323"/>
      <c r="H137" s="323"/>
      <c r="I137" s="323"/>
      <c r="J137" s="323"/>
      <c r="K137" s="323"/>
      <c r="L137" s="323"/>
      <c r="M137" s="241"/>
      <c r="N137" s="323"/>
      <c r="O137" s="323"/>
      <c r="P137" s="323"/>
      <c r="Q137" s="323"/>
      <c r="R137" s="244"/>
      <c r="S137" s="133"/>
    </row>
    <row r="138" spans="2:19" ht="12.75" thickBot="1" x14ac:dyDescent="0.3">
      <c r="B138" s="316"/>
      <c r="C138" s="317"/>
      <c r="D138" s="317"/>
      <c r="E138" s="317"/>
      <c r="F138" s="317"/>
      <c r="G138" s="317"/>
      <c r="H138" s="139"/>
      <c r="I138" s="139"/>
      <c r="J138" s="139"/>
      <c r="K138" s="317"/>
      <c r="L138" s="317"/>
      <c r="M138" s="317"/>
      <c r="N138" s="317"/>
      <c r="O138" s="317"/>
      <c r="P138" s="317"/>
      <c r="Q138" s="139"/>
      <c r="R138" s="139"/>
      <c r="S138" s="140"/>
    </row>
    <row r="140" spans="2:19" x14ac:dyDescent="0.25">
      <c r="E140" s="145"/>
      <c r="G140" s="44"/>
      <c r="H140" s="44"/>
      <c r="I140" s="44"/>
      <c r="J140" s="44"/>
      <c r="N140" s="78"/>
      <c r="P140" s="78"/>
    </row>
  </sheetData>
  <mergeCells count="34">
    <mergeCell ref="C127:G127"/>
    <mergeCell ref="L127:P127"/>
    <mergeCell ref="B138:G138"/>
    <mergeCell ref="K138:P138"/>
    <mergeCell ref="G135:L135"/>
    <mergeCell ref="L129:P129"/>
    <mergeCell ref="G134:L134"/>
    <mergeCell ref="G137:L137"/>
    <mergeCell ref="N137:Q137"/>
    <mergeCell ref="C129:E129"/>
    <mergeCell ref="C128:G128"/>
    <mergeCell ref="L128:P128"/>
    <mergeCell ref="K51:P51"/>
    <mergeCell ref="L45:P45"/>
    <mergeCell ref="G49:L49"/>
    <mergeCell ref="G50:L50"/>
    <mergeCell ref="C126:G126"/>
    <mergeCell ref="L126:P126"/>
    <mergeCell ref="E1:S1"/>
    <mergeCell ref="E2:S2"/>
    <mergeCell ref="E3:S3"/>
    <mergeCell ref="E4:S4"/>
    <mergeCell ref="I59:I60"/>
    <mergeCell ref="R59:R61"/>
    <mergeCell ref="C43:G43"/>
    <mergeCell ref="L43:P43"/>
    <mergeCell ref="C44:G44"/>
    <mergeCell ref="L44:P44"/>
    <mergeCell ref="C45:E45"/>
    <mergeCell ref="E54:S54"/>
    <mergeCell ref="E55:S55"/>
    <mergeCell ref="E56:S56"/>
    <mergeCell ref="E57:S57"/>
    <mergeCell ref="B51:G51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35"/>
  <sheetViews>
    <sheetView showGridLines="0" topLeftCell="A116" zoomScaleNormal="100" workbookViewId="0">
      <selection activeCell="G55" sqref="B55:P135"/>
    </sheetView>
  </sheetViews>
  <sheetFormatPr baseColWidth="10" defaultColWidth="5.7109375" defaultRowHeight="11.25" x14ac:dyDescent="0.25"/>
  <cols>
    <col min="1" max="1" width="1.42578125" style="10" customWidth="1"/>
    <col min="2" max="2" width="4.42578125" style="10" bestFit="1" customWidth="1"/>
    <col min="3" max="3" width="6.42578125" style="10" customWidth="1"/>
    <col min="4" max="4" width="4.85546875" style="10" customWidth="1"/>
    <col min="5" max="5" width="7.28515625" style="10" customWidth="1"/>
    <col min="6" max="6" width="9.28515625" style="10" customWidth="1"/>
    <col min="7" max="7" width="5.85546875" style="10" customWidth="1"/>
    <col min="8" max="8" width="1.5703125" style="10" customWidth="1"/>
    <col min="9" max="9" width="6.140625" style="11" hidden="1" customWidth="1"/>
    <col min="10" max="10" width="1.140625" style="10" customWidth="1"/>
    <col min="11" max="11" width="25.140625" style="12" customWidth="1"/>
    <col min="12" max="12" width="8.42578125" style="12" customWidth="1"/>
    <col min="13" max="13" width="21.7109375" style="12" customWidth="1"/>
    <col min="14" max="14" width="6.7109375" style="10" customWidth="1"/>
    <col min="15" max="15" width="19.42578125" style="10" hidden="1" customWidth="1"/>
    <col min="16" max="16" width="0.42578125" style="10" customWidth="1"/>
    <col min="17" max="17" width="5.7109375" style="10"/>
    <col min="18" max="18" width="15.28515625" style="10" customWidth="1"/>
    <col min="19" max="16384" width="5.7109375" style="10"/>
  </cols>
  <sheetData>
    <row r="1" spans="2:16" ht="12" thickBot="1" x14ac:dyDescent="0.3"/>
    <row r="2" spans="2:16" x14ac:dyDescent="0.25">
      <c r="B2" s="13"/>
      <c r="C2" s="14"/>
      <c r="D2" s="14"/>
      <c r="E2" s="14"/>
      <c r="F2" s="14"/>
      <c r="G2" s="328" t="s">
        <v>714</v>
      </c>
      <c r="H2" s="329"/>
      <c r="I2" s="329"/>
      <c r="J2" s="329"/>
      <c r="K2" s="329"/>
      <c r="L2" s="329"/>
      <c r="M2" s="329"/>
      <c r="N2" s="329"/>
      <c r="O2" s="329"/>
      <c r="P2" s="330"/>
    </row>
    <row r="3" spans="2:16" ht="12" customHeight="1" x14ac:dyDescent="0.25">
      <c r="B3" s="15"/>
      <c r="C3" s="245"/>
      <c r="D3" s="245"/>
      <c r="E3" s="245"/>
      <c r="F3" s="245"/>
      <c r="G3" s="325" t="s">
        <v>803</v>
      </c>
      <c r="H3" s="326"/>
      <c r="I3" s="326"/>
      <c r="J3" s="326"/>
      <c r="K3" s="326"/>
      <c r="L3" s="326"/>
      <c r="M3" s="326"/>
      <c r="N3" s="326" t="s">
        <v>761</v>
      </c>
      <c r="O3" s="326"/>
      <c r="P3" s="327"/>
    </row>
    <row r="4" spans="2:16" ht="15" customHeight="1" x14ac:dyDescent="0.25">
      <c r="B4" s="16"/>
      <c r="C4" s="245"/>
      <c r="D4" s="245"/>
      <c r="E4" s="245"/>
      <c r="F4" s="245"/>
      <c r="G4" s="325" t="s">
        <v>1012</v>
      </c>
      <c r="H4" s="326"/>
      <c r="I4" s="326"/>
      <c r="J4" s="326"/>
      <c r="K4" s="326"/>
      <c r="L4" s="326"/>
      <c r="M4" s="326"/>
      <c r="N4" s="326" t="s">
        <v>762</v>
      </c>
      <c r="O4" s="326"/>
      <c r="P4" s="327"/>
    </row>
    <row r="5" spans="2:16" ht="15.75" customHeight="1" thickBot="1" x14ac:dyDescent="0.3">
      <c r="B5" s="17"/>
      <c r="C5" s="18"/>
      <c r="D5" s="18"/>
      <c r="E5" s="18"/>
      <c r="F5" s="18"/>
      <c r="G5" s="333" t="str">
        <f>+G58</f>
        <v>(Cifras expresadas en  pesos)</v>
      </c>
      <c r="H5" s="334"/>
      <c r="I5" s="334"/>
      <c r="J5" s="334"/>
      <c r="K5" s="334"/>
      <c r="L5" s="334"/>
      <c r="M5" s="334"/>
      <c r="N5" s="334" t="s">
        <v>763</v>
      </c>
      <c r="O5" s="334"/>
      <c r="P5" s="335"/>
    </row>
    <row r="6" spans="2:16" x14ac:dyDescent="0.25">
      <c r="B6" s="19"/>
      <c r="C6" s="246"/>
      <c r="D6" s="246"/>
      <c r="E6" s="246"/>
      <c r="F6" s="246"/>
      <c r="G6" s="246"/>
      <c r="H6" s="246"/>
      <c r="I6" s="247"/>
      <c r="J6" s="248"/>
      <c r="K6" s="249"/>
      <c r="L6" s="249"/>
      <c r="M6" s="249"/>
      <c r="N6" s="248"/>
      <c r="O6" s="248"/>
      <c r="P6" s="21"/>
    </row>
    <row r="7" spans="2:16" x14ac:dyDescent="0.25">
      <c r="B7" s="22"/>
      <c r="C7" s="250"/>
      <c r="D7" s="250"/>
      <c r="E7" s="250"/>
      <c r="F7" s="250"/>
      <c r="G7" s="250"/>
      <c r="H7" s="250"/>
      <c r="I7" s="251" t="s">
        <v>717</v>
      </c>
      <c r="J7" s="252"/>
      <c r="K7" s="253" t="s">
        <v>804</v>
      </c>
      <c r="L7" s="253"/>
      <c r="M7" s="253" t="s">
        <v>804</v>
      </c>
      <c r="N7" s="254"/>
      <c r="O7" s="254" t="s">
        <v>805</v>
      </c>
      <c r="P7" s="21"/>
    </row>
    <row r="8" spans="2:16" x14ac:dyDescent="0.25">
      <c r="B8" s="177"/>
      <c r="C8" s="254"/>
      <c r="D8" s="254"/>
      <c r="E8" s="254"/>
      <c r="F8" s="254"/>
      <c r="G8" s="254"/>
      <c r="H8" s="254"/>
      <c r="I8" s="251"/>
      <c r="J8" s="252"/>
      <c r="K8" s="195">
        <v>2025</v>
      </c>
      <c r="L8" s="253"/>
      <c r="M8" s="195">
        <v>2024</v>
      </c>
      <c r="N8" s="254"/>
      <c r="O8" s="254" t="s">
        <v>806</v>
      </c>
      <c r="P8" s="21"/>
    </row>
    <row r="9" spans="2:16" x14ac:dyDescent="0.25">
      <c r="B9" s="22"/>
      <c r="C9" s="248"/>
      <c r="D9" s="248"/>
      <c r="E9" s="248"/>
      <c r="F9" s="248"/>
      <c r="G9" s="248"/>
      <c r="H9" s="248"/>
      <c r="I9" s="255"/>
      <c r="J9" s="252"/>
      <c r="K9" s="23"/>
      <c r="L9" s="256"/>
      <c r="M9" s="23"/>
      <c r="N9" s="252"/>
      <c r="O9" s="252"/>
      <c r="P9" s="21"/>
    </row>
    <row r="10" spans="2:16" x14ac:dyDescent="0.25">
      <c r="B10" s="177" t="s">
        <v>720</v>
      </c>
      <c r="C10" s="246" t="s">
        <v>807</v>
      </c>
      <c r="D10" s="248"/>
      <c r="E10" s="248"/>
      <c r="F10" s="248"/>
      <c r="G10" s="248"/>
      <c r="H10" s="248"/>
      <c r="I10" s="255"/>
      <c r="J10" s="252"/>
      <c r="K10" s="6">
        <f>SUM(K11:K13)</f>
        <v>86924896014.380005</v>
      </c>
      <c r="L10" s="7"/>
      <c r="M10" s="6">
        <f>SUM(M11:M13)</f>
        <v>85120431145.580002</v>
      </c>
      <c r="N10" s="8"/>
      <c r="O10" s="6">
        <f>+K10-M10</f>
        <v>1804464868.8000031</v>
      </c>
      <c r="P10" s="21"/>
    </row>
    <row r="11" spans="2:16" x14ac:dyDescent="0.25">
      <c r="B11" s="177">
        <v>41</v>
      </c>
      <c r="C11" s="248" t="s">
        <v>808</v>
      </c>
      <c r="D11" s="248"/>
      <c r="E11" s="248"/>
      <c r="F11" s="248"/>
      <c r="G11" s="248"/>
      <c r="H11" s="248"/>
      <c r="I11" s="194" t="s">
        <v>822</v>
      </c>
      <c r="J11" s="252"/>
      <c r="K11" s="257">
        <f>+K64</f>
        <v>1034252</v>
      </c>
      <c r="L11" s="2"/>
      <c r="M11" s="257">
        <f>+M64</f>
        <v>982452</v>
      </c>
      <c r="N11" s="4"/>
      <c r="O11" s="3">
        <f>+K11-M11</f>
        <v>51800</v>
      </c>
      <c r="P11" s="21"/>
    </row>
    <row r="12" spans="2:16" hidden="1" x14ac:dyDescent="0.25">
      <c r="B12" s="177">
        <v>44</v>
      </c>
      <c r="C12" s="248" t="s">
        <v>809</v>
      </c>
      <c r="D12" s="248"/>
      <c r="E12" s="248"/>
      <c r="F12" s="248"/>
      <c r="G12" s="248"/>
      <c r="H12" s="248"/>
      <c r="I12" s="194" t="s">
        <v>822</v>
      </c>
      <c r="J12" s="252"/>
      <c r="K12" s="257">
        <f>+K67</f>
        <v>0</v>
      </c>
      <c r="L12" s="2"/>
      <c r="M12" s="257">
        <f>+M67</f>
        <v>0</v>
      </c>
      <c r="N12" s="4"/>
      <c r="O12" s="2">
        <f>+K12-M12</f>
        <v>0</v>
      </c>
      <c r="P12" s="21"/>
    </row>
    <row r="13" spans="2:16" x14ac:dyDescent="0.25">
      <c r="B13" s="177">
        <v>47</v>
      </c>
      <c r="C13" s="248" t="s">
        <v>810</v>
      </c>
      <c r="D13" s="248"/>
      <c r="E13" s="248"/>
      <c r="F13" s="248"/>
      <c r="G13" s="248"/>
      <c r="H13" s="248"/>
      <c r="I13" s="255"/>
      <c r="J13" s="252"/>
      <c r="K13" s="257">
        <f>+K70</f>
        <v>86923861762.380005</v>
      </c>
      <c r="L13" s="2"/>
      <c r="M13" s="257">
        <f>+M70</f>
        <v>85119448693.580002</v>
      </c>
      <c r="N13" s="4"/>
      <c r="O13" s="258">
        <f>+K13-M13</f>
        <v>1804413068.8000031</v>
      </c>
      <c r="P13" s="21"/>
    </row>
    <row r="14" spans="2:16" x14ac:dyDescent="0.25">
      <c r="B14" s="177"/>
      <c r="C14" s="248"/>
      <c r="D14" s="248"/>
      <c r="E14" s="248"/>
      <c r="F14" s="248"/>
      <c r="G14" s="248"/>
      <c r="H14" s="248"/>
      <c r="I14" s="255"/>
      <c r="J14" s="252"/>
      <c r="K14" s="2"/>
      <c r="L14" s="2"/>
      <c r="M14" s="2"/>
      <c r="N14" s="4"/>
      <c r="O14" s="4"/>
      <c r="P14" s="21"/>
    </row>
    <row r="15" spans="2:16" x14ac:dyDescent="0.25">
      <c r="B15" s="177"/>
      <c r="C15" s="248"/>
      <c r="D15" s="248"/>
      <c r="E15" s="248"/>
      <c r="F15" s="248"/>
      <c r="G15" s="248"/>
      <c r="H15" s="248"/>
      <c r="I15" s="255"/>
      <c r="J15" s="252"/>
      <c r="K15" s="2"/>
      <c r="L15" s="2"/>
      <c r="M15" s="2"/>
      <c r="N15" s="4"/>
      <c r="O15" s="24"/>
      <c r="P15" s="21"/>
    </row>
    <row r="16" spans="2:16" x14ac:dyDescent="0.25">
      <c r="B16" s="177"/>
      <c r="C16" s="246" t="s">
        <v>811</v>
      </c>
      <c r="D16" s="248"/>
      <c r="E16" s="248"/>
      <c r="F16" s="248"/>
      <c r="G16" s="248"/>
      <c r="H16" s="248"/>
      <c r="I16" s="255"/>
      <c r="J16" s="252"/>
      <c r="K16" s="6">
        <f>SUM(K17:K20)</f>
        <v>66081777728.699997</v>
      </c>
      <c r="L16" s="7"/>
      <c r="M16" s="6">
        <f>SUM(M17:M20)</f>
        <v>79952966581.220001</v>
      </c>
      <c r="N16" s="8"/>
      <c r="O16" s="6">
        <f>+K16-M16</f>
        <v>-13871188852.520004</v>
      </c>
      <c r="P16" s="21"/>
    </row>
    <row r="17" spans="2:16" x14ac:dyDescent="0.25">
      <c r="B17" s="177">
        <v>51</v>
      </c>
      <c r="C17" s="248" t="s">
        <v>812</v>
      </c>
      <c r="D17" s="248"/>
      <c r="E17" s="248"/>
      <c r="F17" s="248"/>
      <c r="G17" s="248"/>
      <c r="H17" s="248"/>
      <c r="I17" s="194" t="s">
        <v>829</v>
      </c>
      <c r="J17" s="252"/>
      <c r="K17" s="257">
        <f>+K75</f>
        <v>63596609185.57</v>
      </c>
      <c r="L17" s="2"/>
      <c r="M17" s="257">
        <f>+M75</f>
        <v>77495785796.580002</v>
      </c>
      <c r="N17" s="4"/>
      <c r="O17" s="2">
        <f>+K17-M17</f>
        <v>-13899176611.010002</v>
      </c>
      <c r="P17" s="21"/>
    </row>
    <row r="18" spans="2:16" s="20" customFormat="1" x14ac:dyDescent="0.25">
      <c r="B18" s="177">
        <v>53</v>
      </c>
      <c r="C18" s="248" t="s">
        <v>813</v>
      </c>
      <c r="D18" s="248"/>
      <c r="E18" s="248"/>
      <c r="F18" s="248"/>
      <c r="G18" s="248"/>
      <c r="H18" s="248"/>
      <c r="I18" s="194" t="s">
        <v>829</v>
      </c>
      <c r="J18" s="252"/>
      <c r="K18" s="257">
        <f>+K85</f>
        <v>2456408439.1300001</v>
      </c>
      <c r="L18" s="2"/>
      <c r="M18" s="257">
        <f>+M85</f>
        <v>2368069481.6399999</v>
      </c>
      <c r="N18" s="4"/>
      <c r="O18" s="3">
        <f>+K18-M18</f>
        <v>88338957.490000248</v>
      </c>
      <c r="P18" s="25"/>
    </row>
    <row r="19" spans="2:16" s="20" customFormat="1" hidden="1" x14ac:dyDescent="0.25">
      <c r="B19" s="177">
        <v>54</v>
      </c>
      <c r="C19" s="248" t="s">
        <v>809</v>
      </c>
      <c r="D19" s="248"/>
      <c r="E19" s="248"/>
      <c r="F19" s="248"/>
      <c r="G19" s="248"/>
      <c r="H19" s="248"/>
      <c r="I19" s="255"/>
      <c r="J19" s="252"/>
      <c r="K19" s="257">
        <v>0</v>
      </c>
      <c r="L19" s="2"/>
      <c r="M19" s="257">
        <v>0</v>
      </c>
      <c r="N19" s="4"/>
      <c r="O19" s="3"/>
      <c r="P19" s="25"/>
    </row>
    <row r="20" spans="2:16" s="20" customFormat="1" x14ac:dyDescent="0.25">
      <c r="B20" s="177">
        <v>57</v>
      </c>
      <c r="C20" s="248" t="s">
        <v>810</v>
      </c>
      <c r="D20" s="248"/>
      <c r="E20" s="248"/>
      <c r="F20" s="248"/>
      <c r="G20" s="248"/>
      <c r="H20" s="248"/>
      <c r="I20" s="194" t="s">
        <v>829</v>
      </c>
      <c r="J20" s="252"/>
      <c r="K20" s="257">
        <f>+K95</f>
        <v>28760104</v>
      </c>
      <c r="L20" s="2"/>
      <c r="M20" s="257">
        <f>+M95</f>
        <v>89111303</v>
      </c>
      <c r="N20" s="4"/>
      <c r="O20" s="259">
        <f>+K20-M20</f>
        <v>-60351199</v>
      </c>
      <c r="P20" s="21"/>
    </row>
    <row r="21" spans="2:16" x14ac:dyDescent="0.25">
      <c r="B21" s="177"/>
      <c r="C21" s="248"/>
      <c r="D21" s="248"/>
      <c r="E21" s="248"/>
      <c r="F21" s="248"/>
      <c r="G21" s="248"/>
      <c r="H21" s="248"/>
      <c r="I21" s="255"/>
      <c r="J21" s="252"/>
      <c r="K21" s="260"/>
      <c r="L21" s="260"/>
      <c r="M21" s="260"/>
      <c r="N21" s="261"/>
      <c r="O21" s="261"/>
      <c r="P21" s="21"/>
    </row>
    <row r="22" spans="2:16" x14ac:dyDescent="0.25">
      <c r="B22" s="177"/>
      <c r="C22" s="246" t="s">
        <v>814</v>
      </c>
      <c r="D22" s="246"/>
      <c r="E22" s="246"/>
      <c r="F22" s="246"/>
      <c r="G22" s="246"/>
      <c r="H22" s="246"/>
      <c r="I22" s="251"/>
      <c r="J22" s="252"/>
      <c r="K22" s="6">
        <f>+K10-K16</f>
        <v>20843118285.680008</v>
      </c>
      <c r="L22" s="7"/>
      <c r="M22" s="6">
        <f>+M10-M16</f>
        <v>5167464564.3600006</v>
      </c>
      <c r="N22" s="9"/>
      <c r="O22" s="1">
        <f>+K22-M22</f>
        <v>15675653721.320007</v>
      </c>
      <c r="P22" s="21"/>
    </row>
    <row r="23" spans="2:16" x14ac:dyDescent="0.25">
      <c r="B23" s="177"/>
      <c r="C23" s="246"/>
      <c r="D23" s="246"/>
      <c r="E23" s="246"/>
      <c r="F23" s="246"/>
      <c r="G23" s="246"/>
      <c r="H23" s="246"/>
      <c r="I23" s="251"/>
      <c r="J23" s="252"/>
      <c r="K23" s="7"/>
      <c r="L23" s="7"/>
      <c r="M23" s="7"/>
      <c r="N23" s="9"/>
      <c r="O23" s="26"/>
      <c r="P23" s="21"/>
    </row>
    <row r="24" spans="2:16" x14ac:dyDescent="0.25">
      <c r="B24" s="177"/>
      <c r="C24" s="246"/>
      <c r="D24" s="246"/>
      <c r="E24" s="246"/>
      <c r="F24" s="246"/>
      <c r="G24" s="246"/>
      <c r="H24" s="246"/>
      <c r="I24" s="251"/>
      <c r="J24" s="252"/>
      <c r="K24" s="7"/>
      <c r="L24" s="7"/>
      <c r="M24" s="7"/>
      <c r="N24" s="9"/>
      <c r="O24" s="26"/>
      <c r="P24" s="21"/>
    </row>
    <row r="25" spans="2:16" x14ac:dyDescent="0.25">
      <c r="B25" s="177"/>
      <c r="C25" s="246" t="s">
        <v>815</v>
      </c>
      <c r="D25" s="246"/>
      <c r="E25" s="246"/>
      <c r="F25" s="246"/>
      <c r="G25" s="246"/>
      <c r="H25" s="246"/>
      <c r="I25" s="251"/>
      <c r="J25" s="252"/>
      <c r="K25" s="6">
        <f>+K26</f>
        <v>5101162916.7299995</v>
      </c>
      <c r="L25" s="7"/>
      <c r="M25" s="6">
        <f>+M26</f>
        <v>273488684.42000002</v>
      </c>
      <c r="N25" s="9"/>
      <c r="O25" s="26"/>
      <c r="P25" s="21"/>
    </row>
    <row r="26" spans="2:16" x14ac:dyDescent="0.25">
      <c r="B26" s="177">
        <v>48</v>
      </c>
      <c r="C26" s="248" t="s">
        <v>816</v>
      </c>
      <c r="D26" s="248"/>
      <c r="E26" s="248"/>
      <c r="F26" s="248"/>
      <c r="G26" s="248"/>
      <c r="H26" s="248"/>
      <c r="I26" s="194" t="s">
        <v>822</v>
      </c>
      <c r="J26" s="252"/>
      <c r="K26" s="257">
        <f>+K103</f>
        <v>5101162916.7299995</v>
      </c>
      <c r="L26" s="2"/>
      <c r="M26" s="257">
        <f>+M103</f>
        <v>273488684.42000002</v>
      </c>
      <c r="N26" s="9"/>
      <c r="O26" s="26"/>
      <c r="P26" s="21"/>
    </row>
    <row r="27" spans="2:16" x14ac:dyDescent="0.25">
      <c r="B27" s="177"/>
      <c r="C27" s="248"/>
      <c r="D27" s="248"/>
      <c r="E27" s="248"/>
      <c r="F27" s="248"/>
      <c r="G27" s="248"/>
      <c r="H27" s="248"/>
      <c r="I27" s="255"/>
      <c r="J27" s="252"/>
      <c r="K27" s="2"/>
      <c r="L27" s="2"/>
      <c r="M27" s="2"/>
      <c r="N27" s="4"/>
      <c r="O27" s="24"/>
      <c r="P27" s="21"/>
    </row>
    <row r="28" spans="2:16" x14ac:dyDescent="0.25">
      <c r="B28" s="177"/>
      <c r="C28" s="246" t="s">
        <v>817</v>
      </c>
      <c r="D28" s="248"/>
      <c r="E28" s="248"/>
      <c r="F28" s="248"/>
      <c r="G28" s="248"/>
      <c r="H28" s="248"/>
      <c r="I28" s="255"/>
      <c r="J28" s="252"/>
      <c r="K28" s="6">
        <f>+K29</f>
        <v>104804898.23999999</v>
      </c>
      <c r="L28" s="7"/>
      <c r="M28" s="6">
        <f>+M29</f>
        <v>691677423.09000003</v>
      </c>
      <c r="N28" s="7"/>
      <c r="O28" s="1">
        <f>+K28-M28</f>
        <v>-586872524.85000002</v>
      </c>
      <c r="P28" s="21"/>
    </row>
    <row r="29" spans="2:16" x14ac:dyDescent="0.25">
      <c r="B29" s="177">
        <v>58</v>
      </c>
      <c r="C29" s="248" t="s">
        <v>818</v>
      </c>
      <c r="D29" s="248"/>
      <c r="E29" s="248"/>
      <c r="F29" s="248"/>
      <c r="G29" s="248"/>
      <c r="H29" s="248"/>
      <c r="I29" s="194" t="s">
        <v>829</v>
      </c>
      <c r="J29" s="252"/>
      <c r="K29" s="257">
        <f>+K110</f>
        <v>104804898.23999999</v>
      </c>
      <c r="L29" s="2"/>
      <c r="M29" s="257">
        <f>+M110</f>
        <v>691677423.09000003</v>
      </c>
      <c r="N29" s="2"/>
      <c r="O29" s="27">
        <f>+K29-M29</f>
        <v>-586872524.85000002</v>
      </c>
      <c r="P29" s="21"/>
    </row>
    <row r="30" spans="2:16" x14ac:dyDescent="0.25">
      <c r="B30" s="177"/>
      <c r="C30" s="248"/>
      <c r="D30" s="248"/>
      <c r="E30" s="248"/>
      <c r="F30" s="248"/>
      <c r="G30" s="248"/>
      <c r="H30" s="248"/>
      <c r="I30" s="255"/>
      <c r="J30" s="252"/>
      <c r="K30" s="257"/>
      <c r="L30" s="2"/>
      <c r="M30" s="257"/>
      <c r="N30" s="2"/>
      <c r="O30" s="3"/>
      <c r="P30" s="21"/>
    </row>
    <row r="31" spans="2:16" x14ac:dyDescent="0.25">
      <c r="B31" s="177"/>
      <c r="C31" s="246" t="s">
        <v>819</v>
      </c>
      <c r="D31" s="248"/>
      <c r="E31" s="248"/>
      <c r="F31" s="248"/>
      <c r="G31" s="248"/>
      <c r="H31" s="248"/>
      <c r="I31" s="255"/>
      <c r="J31" s="252"/>
      <c r="K31" s="6">
        <f>+K25-K28</f>
        <v>4996358018.4899998</v>
      </c>
      <c r="L31" s="7"/>
      <c r="M31" s="6">
        <f>+M25-M28</f>
        <v>-418188738.67000002</v>
      </c>
      <c r="N31" s="2"/>
      <c r="O31" s="3"/>
      <c r="P31" s="21"/>
    </row>
    <row r="32" spans="2:16" x14ac:dyDescent="0.25">
      <c r="B32" s="177"/>
      <c r="C32" s="248"/>
      <c r="D32" s="248"/>
      <c r="E32" s="248"/>
      <c r="F32" s="248"/>
      <c r="G32" s="248"/>
      <c r="H32" s="248"/>
      <c r="I32" s="255"/>
      <c r="J32" s="252"/>
      <c r="K32" s="257"/>
      <c r="L32" s="2"/>
      <c r="M32" s="257"/>
      <c r="N32" s="2"/>
      <c r="O32" s="3"/>
      <c r="P32" s="21"/>
    </row>
    <row r="33" spans="2:16" x14ac:dyDescent="0.25">
      <c r="B33" s="177"/>
      <c r="C33" s="248"/>
      <c r="D33" s="248"/>
      <c r="E33" s="248"/>
      <c r="F33" s="248"/>
      <c r="G33" s="248"/>
      <c r="H33" s="248"/>
      <c r="I33" s="255"/>
      <c r="J33" s="252"/>
      <c r="K33" s="28"/>
      <c r="L33" s="2"/>
      <c r="M33" s="28"/>
      <c r="N33" s="4"/>
      <c r="O33" s="24"/>
      <c r="P33" s="29"/>
    </row>
    <row r="34" spans="2:16" s="20" customFormat="1" ht="12" thickBot="1" x14ac:dyDescent="0.3">
      <c r="B34" s="177"/>
      <c r="C34" s="246" t="s">
        <v>820</v>
      </c>
      <c r="D34" s="246"/>
      <c r="E34" s="246"/>
      <c r="F34" s="246"/>
      <c r="G34" s="246"/>
      <c r="H34" s="246"/>
      <c r="I34" s="251"/>
      <c r="J34" s="252"/>
      <c r="K34" s="30">
        <f>+K22+K31</f>
        <v>25839476304.170006</v>
      </c>
      <c r="L34" s="2"/>
      <c r="M34" s="30">
        <f>+M22+M31</f>
        <v>4749275825.6900005</v>
      </c>
      <c r="N34" s="8"/>
      <c r="O34" s="31">
        <f>+K34-M34</f>
        <v>21090200478.480003</v>
      </c>
      <c r="P34" s="21"/>
    </row>
    <row r="35" spans="2:16" ht="12" thickTop="1" x14ac:dyDescent="0.25">
      <c r="B35" s="177"/>
      <c r="C35" s="248"/>
      <c r="D35" s="248"/>
      <c r="E35" s="248"/>
      <c r="F35" s="248"/>
      <c r="G35" s="248"/>
      <c r="H35" s="248"/>
      <c r="I35" s="255"/>
      <c r="J35" s="252"/>
      <c r="K35" s="5"/>
      <c r="L35" s="5"/>
      <c r="M35" s="5"/>
      <c r="N35" s="32"/>
      <c r="O35" s="32"/>
      <c r="P35" s="21"/>
    </row>
    <row r="36" spans="2:16" ht="3.75" customHeight="1" thickBot="1" x14ac:dyDescent="0.3">
      <c r="B36" s="177"/>
      <c r="C36" s="248"/>
      <c r="D36" s="248"/>
      <c r="E36" s="248"/>
      <c r="F36" s="248"/>
      <c r="G36" s="248"/>
      <c r="H36" s="248"/>
      <c r="I36" s="262"/>
      <c r="J36" s="248"/>
      <c r="K36" s="256"/>
      <c r="L36" s="249"/>
      <c r="M36" s="249"/>
      <c r="N36" s="263"/>
      <c r="O36" s="263"/>
      <c r="P36" s="21"/>
    </row>
    <row r="37" spans="2:16" ht="6.75" customHeight="1" x14ac:dyDescent="0.25">
      <c r="B37" s="176"/>
      <c r="C37" s="33"/>
      <c r="D37" s="33"/>
      <c r="E37" s="33"/>
      <c r="F37" s="33"/>
      <c r="G37" s="33"/>
      <c r="H37" s="33"/>
      <c r="I37" s="34"/>
      <c r="J37" s="33"/>
      <c r="K37" s="35"/>
      <c r="L37" s="35"/>
      <c r="M37" s="35"/>
      <c r="N37" s="33"/>
      <c r="O37" s="33"/>
      <c r="P37" s="172"/>
    </row>
    <row r="38" spans="2:16" x14ac:dyDescent="0.25">
      <c r="B38" s="177"/>
      <c r="C38" s="248"/>
      <c r="D38" s="248"/>
      <c r="E38" s="248"/>
      <c r="F38" s="248"/>
      <c r="G38" s="248"/>
      <c r="H38" s="248"/>
      <c r="I38" s="262"/>
      <c r="J38" s="248"/>
      <c r="K38" s="256"/>
      <c r="L38" s="256"/>
      <c r="M38" s="256"/>
      <c r="N38" s="248"/>
      <c r="O38" s="248"/>
      <c r="P38" s="175"/>
    </row>
    <row r="39" spans="2:16" x14ac:dyDescent="0.25">
      <c r="B39" s="177"/>
      <c r="C39" s="248"/>
      <c r="D39" s="248"/>
      <c r="E39" s="248"/>
      <c r="F39" s="248"/>
      <c r="G39" s="248"/>
      <c r="H39" s="248"/>
      <c r="I39" s="262"/>
      <c r="J39" s="248"/>
      <c r="K39" s="256"/>
      <c r="L39" s="256"/>
      <c r="M39" s="256"/>
      <c r="N39" s="248"/>
      <c r="O39" s="248"/>
      <c r="P39" s="175"/>
    </row>
    <row r="40" spans="2:16" x14ac:dyDescent="0.25">
      <c r="B40" s="177"/>
      <c r="C40" s="248"/>
      <c r="D40" s="248"/>
      <c r="E40" s="248"/>
      <c r="F40" s="248"/>
      <c r="G40" s="248"/>
      <c r="H40" s="248"/>
      <c r="I40" s="262"/>
      <c r="J40" s="248"/>
      <c r="K40" s="256"/>
      <c r="L40" s="256"/>
      <c r="M40" s="256"/>
      <c r="N40" s="248"/>
      <c r="O40" s="248"/>
      <c r="P40" s="175"/>
    </row>
    <row r="41" spans="2:16" x14ac:dyDescent="0.25">
      <c r="B41" s="177"/>
      <c r="C41" s="248"/>
      <c r="D41" s="248"/>
      <c r="E41" s="248"/>
      <c r="F41" s="248"/>
      <c r="G41" s="248"/>
      <c r="H41" s="248"/>
      <c r="I41" s="262"/>
      <c r="J41" s="248"/>
      <c r="K41" s="256"/>
      <c r="L41" s="256"/>
      <c r="M41" s="256"/>
      <c r="N41" s="248"/>
      <c r="O41" s="248"/>
      <c r="P41" s="175"/>
    </row>
    <row r="42" spans="2:16" x14ac:dyDescent="0.25">
      <c r="B42" s="177"/>
      <c r="C42" s="248"/>
      <c r="D42" s="248"/>
      <c r="E42" s="248"/>
      <c r="F42" s="248"/>
      <c r="G42" s="248"/>
      <c r="H42" s="248"/>
      <c r="I42" s="262"/>
      <c r="J42" s="248"/>
      <c r="K42" s="256"/>
      <c r="L42" s="256"/>
      <c r="M42" s="256"/>
      <c r="N42" s="248"/>
      <c r="O42" s="248"/>
      <c r="P42" s="175"/>
    </row>
    <row r="43" spans="2:16" ht="12" x14ac:dyDescent="0.25">
      <c r="B43" s="177"/>
      <c r="C43" s="343" t="s">
        <v>757</v>
      </c>
      <c r="D43" s="343"/>
      <c r="E43" s="343"/>
      <c r="F43" s="343"/>
      <c r="G43" s="343"/>
      <c r="H43" s="343"/>
      <c r="I43" s="343"/>
      <c r="J43" s="218"/>
      <c r="K43" s="218"/>
      <c r="L43" s="340" t="s">
        <v>976</v>
      </c>
      <c r="M43" s="340"/>
      <c r="N43" s="340"/>
      <c r="O43" s="340"/>
      <c r="P43" s="175"/>
    </row>
    <row r="44" spans="2:16" ht="12" x14ac:dyDescent="0.25">
      <c r="B44" s="177"/>
      <c r="C44" s="342" t="s">
        <v>977</v>
      </c>
      <c r="D44" s="342"/>
      <c r="E44" s="342"/>
      <c r="F44" s="342"/>
      <c r="G44" s="342"/>
      <c r="H44" s="342"/>
      <c r="I44" s="342"/>
      <c r="J44" s="217"/>
      <c r="K44" s="217"/>
      <c r="L44" s="341" t="s">
        <v>978</v>
      </c>
      <c r="M44" s="341"/>
      <c r="N44" s="341"/>
      <c r="O44" s="341"/>
      <c r="P44" s="175"/>
    </row>
    <row r="45" spans="2:16" ht="12" x14ac:dyDescent="0.25">
      <c r="B45" s="177"/>
      <c r="C45" s="342" t="s">
        <v>821</v>
      </c>
      <c r="D45" s="342"/>
      <c r="E45" s="342"/>
      <c r="F45" s="342"/>
      <c r="G45" s="342"/>
      <c r="H45" s="342"/>
      <c r="I45" s="342"/>
      <c r="J45" s="219"/>
      <c r="K45" s="264"/>
      <c r="L45" s="336" t="s">
        <v>979</v>
      </c>
      <c r="M45" s="336"/>
      <c r="N45" s="336"/>
      <c r="O45" s="265"/>
      <c r="P45" s="175"/>
    </row>
    <row r="46" spans="2:16" ht="12" x14ac:dyDescent="0.25">
      <c r="B46" s="288"/>
      <c r="C46" s="291"/>
      <c r="D46" s="291"/>
      <c r="E46" s="291"/>
      <c r="F46" s="291"/>
      <c r="G46" s="291"/>
      <c r="H46" s="291"/>
      <c r="I46" s="291"/>
      <c r="J46" s="219"/>
      <c r="K46" s="264"/>
      <c r="L46" s="289"/>
      <c r="M46" s="289"/>
      <c r="N46" s="289"/>
      <c r="O46" s="290"/>
      <c r="P46" s="287"/>
    </row>
    <row r="47" spans="2:16" ht="12" x14ac:dyDescent="0.25">
      <c r="B47" s="288"/>
      <c r="C47" s="291"/>
      <c r="D47" s="291"/>
      <c r="E47" s="291"/>
      <c r="F47" s="291"/>
      <c r="G47" s="291"/>
      <c r="H47" s="291"/>
      <c r="I47" s="291"/>
      <c r="J47" s="219"/>
      <c r="K47" s="264"/>
      <c r="L47" s="289"/>
      <c r="M47" s="289"/>
      <c r="N47" s="289"/>
      <c r="O47" s="290"/>
      <c r="P47" s="287"/>
    </row>
    <row r="48" spans="2:16" x14ac:dyDescent="0.25">
      <c r="B48" s="177"/>
      <c r="C48" s="248"/>
      <c r="D48" s="248"/>
      <c r="E48" s="248"/>
      <c r="F48" s="248"/>
      <c r="G48" s="248"/>
      <c r="H48" s="248"/>
      <c r="I48" s="262"/>
      <c r="J48" s="248"/>
      <c r="K48" s="256"/>
      <c r="L48" s="256"/>
      <c r="M48" s="256"/>
      <c r="N48" s="248"/>
      <c r="O48" s="248"/>
      <c r="P48" s="175"/>
    </row>
    <row r="49" spans="2:16" ht="12" x14ac:dyDescent="0.25">
      <c r="B49" s="177"/>
      <c r="C49" s="248"/>
      <c r="D49" s="248"/>
      <c r="E49" s="248"/>
      <c r="F49" s="248"/>
      <c r="G49" s="248"/>
      <c r="H49" s="340" t="s">
        <v>758</v>
      </c>
      <c r="I49" s="340"/>
      <c r="J49" s="340"/>
      <c r="K49" s="340"/>
      <c r="L49" s="256"/>
      <c r="M49" s="256"/>
      <c r="N49" s="248"/>
      <c r="O49" s="248"/>
      <c r="P49" s="175"/>
    </row>
    <row r="50" spans="2:16" ht="12" x14ac:dyDescent="0.25">
      <c r="B50" s="177"/>
      <c r="C50" s="248"/>
      <c r="D50" s="248"/>
      <c r="E50" s="248"/>
      <c r="F50" s="248"/>
      <c r="G50" s="248"/>
      <c r="H50" s="341" t="s">
        <v>759</v>
      </c>
      <c r="I50" s="341"/>
      <c r="J50" s="341"/>
      <c r="K50" s="341"/>
      <c r="L50" s="256"/>
      <c r="M50" s="256"/>
      <c r="N50" s="248"/>
      <c r="O50" s="248"/>
      <c r="P50" s="175"/>
    </row>
    <row r="51" spans="2:16" x14ac:dyDescent="0.25">
      <c r="B51" s="177"/>
      <c r="C51" s="248"/>
      <c r="D51" s="248"/>
      <c r="E51" s="248"/>
      <c r="F51" s="248"/>
      <c r="G51" s="248"/>
      <c r="H51" s="248"/>
      <c r="I51" s="262"/>
      <c r="J51" s="248"/>
      <c r="K51" s="256"/>
      <c r="L51" s="256"/>
      <c r="M51" s="256"/>
      <c r="N51" s="248"/>
      <c r="O51" s="248"/>
      <c r="P51" s="175"/>
    </row>
    <row r="52" spans="2:16" ht="15.75" customHeight="1" thickBot="1" x14ac:dyDescent="0.3">
      <c r="B52" s="331"/>
      <c r="C52" s="332"/>
      <c r="D52" s="332"/>
      <c r="E52" s="332"/>
      <c r="F52" s="332"/>
      <c r="G52" s="332"/>
      <c r="H52" s="332"/>
      <c r="I52" s="266"/>
      <c r="J52" s="267"/>
      <c r="K52" s="268"/>
      <c r="L52" s="268"/>
      <c r="M52" s="268"/>
      <c r="N52" s="267"/>
      <c r="O52" s="267"/>
      <c r="P52" s="269"/>
    </row>
    <row r="54" spans="2:16" s="37" customFormat="1" ht="12" thickBot="1" x14ac:dyDescent="0.3">
      <c r="B54" s="10"/>
      <c r="C54" s="10"/>
      <c r="D54" s="10"/>
      <c r="E54" s="10"/>
      <c r="F54" s="10"/>
      <c r="G54" s="10"/>
      <c r="H54" s="10"/>
      <c r="I54" s="11"/>
      <c r="J54" s="10"/>
      <c r="K54" s="12"/>
      <c r="L54" s="12"/>
      <c r="M54" s="12"/>
      <c r="N54" s="10"/>
      <c r="O54" s="10"/>
      <c r="P54" s="10"/>
    </row>
    <row r="55" spans="2:16" s="37" customFormat="1" ht="15" customHeight="1" x14ac:dyDescent="0.25">
      <c r="B55" s="13"/>
      <c r="C55" s="14"/>
      <c r="D55" s="14"/>
      <c r="E55" s="14"/>
      <c r="F55" s="14"/>
      <c r="G55" s="328" t="s">
        <v>714</v>
      </c>
      <c r="H55" s="329"/>
      <c r="I55" s="329"/>
      <c r="J55" s="329"/>
      <c r="K55" s="329"/>
      <c r="L55" s="329"/>
      <c r="M55" s="329"/>
      <c r="N55" s="329"/>
      <c r="O55" s="329"/>
      <c r="P55" s="330"/>
    </row>
    <row r="56" spans="2:16" s="37" customFormat="1" ht="15" customHeight="1" x14ac:dyDescent="0.25">
      <c r="B56" s="15"/>
      <c r="C56" s="245"/>
      <c r="D56" s="245"/>
      <c r="E56" s="245"/>
      <c r="F56" s="245"/>
      <c r="G56" s="325" t="s">
        <v>803</v>
      </c>
      <c r="H56" s="326"/>
      <c r="I56" s="326"/>
      <c r="J56" s="326"/>
      <c r="K56" s="326"/>
      <c r="L56" s="326"/>
      <c r="M56" s="326"/>
      <c r="N56" s="326"/>
      <c r="O56" s="326"/>
      <c r="P56" s="327"/>
    </row>
    <row r="57" spans="2:16" s="37" customFormat="1" ht="15.75" customHeight="1" x14ac:dyDescent="0.25">
      <c r="B57" s="16"/>
      <c r="C57" s="245"/>
      <c r="D57" s="245"/>
      <c r="E57" s="245"/>
      <c r="F57" s="245"/>
      <c r="G57" s="325" t="str">
        <f>+G4</f>
        <v>COMPARATIVO A 31 DE MARZO  2025</v>
      </c>
      <c r="H57" s="326"/>
      <c r="I57" s="326"/>
      <c r="J57" s="326"/>
      <c r="K57" s="326"/>
      <c r="L57" s="326"/>
      <c r="M57" s="326"/>
      <c r="N57" s="326"/>
      <c r="O57" s="326"/>
      <c r="P57" s="327"/>
    </row>
    <row r="58" spans="2:16" s="37" customFormat="1" ht="15.75" customHeight="1" thickBot="1" x14ac:dyDescent="0.3">
      <c r="B58" s="17"/>
      <c r="C58" s="18"/>
      <c r="D58" s="18"/>
      <c r="E58" s="18"/>
      <c r="F58" s="18"/>
      <c r="G58" s="333" t="s">
        <v>716</v>
      </c>
      <c r="H58" s="334"/>
      <c r="I58" s="334"/>
      <c r="J58" s="334"/>
      <c r="K58" s="334"/>
      <c r="L58" s="334"/>
      <c r="M58" s="334"/>
      <c r="N58" s="334"/>
      <c r="O58" s="334"/>
      <c r="P58" s="335"/>
    </row>
    <row r="59" spans="2:16" s="37" customFormat="1" x14ac:dyDescent="0.25">
      <c r="B59" s="19"/>
      <c r="C59" s="246"/>
      <c r="D59" s="246"/>
      <c r="E59" s="246"/>
      <c r="F59" s="246"/>
      <c r="G59" s="246"/>
      <c r="H59" s="246"/>
      <c r="I59" s="247"/>
      <c r="J59" s="248"/>
      <c r="K59" s="249"/>
      <c r="L59" s="249"/>
      <c r="M59" s="249"/>
      <c r="N59" s="252"/>
      <c r="O59" s="248"/>
      <c r="P59" s="21"/>
    </row>
    <row r="60" spans="2:16" s="37" customFormat="1" x14ac:dyDescent="0.25">
      <c r="B60" s="22"/>
      <c r="C60" s="250"/>
      <c r="D60" s="250"/>
      <c r="E60" s="250"/>
      <c r="F60" s="250"/>
      <c r="G60" s="250"/>
      <c r="H60" s="250"/>
      <c r="I60" s="251" t="s">
        <v>764</v>
      </c>
      <c r="J60" s="248"/>
      <c r="K60" s="253" t="s">
        <v>804</v>
      </c>
      <c r="L60" s="253"/>
      <c r="M60" s="253" t="s">
        <v>804</v>
      </c>
      <c r="N60" s="254"/>
      <c r="O60" s="254" t="s">
        <v>805</v>
      </c>
      <c r="P60" s="21"/>
    </row>
    <row r="61" spans="2:16" x14ac:dyDescent="0.25">
      <c r="B61" s="177"/>
      <c r="C61" s="254"/>
      <c r="D61" s="254"/>
      <c r="E61" s="254"/>
      <c r="F61" s="254"/>
      <c r="G61" s="254"/>
      <c r="H61" s="254"/>
      <c r="I61" s="251"/>
      <c r="J61" s="248"/>
      <c r="K61" s="254">
        <f>+K8</f>
        <v>2025</v>
      </c>
      <c r="L61" s="253"/>
      <c r="M61" s="254">
        <f>+M8</f>
        <v>2024</v>
      </c>
      <c r="N61" s="254"/>
      <c r="O61" s="254" t="s">
        <v>806</v>
      </c>
      <c r="P61" s="21"/>
    </row>
    <row r="62" spans="2:16" x14ac:dyDescent="0.25">
      <c r="B62" s="22"/>
      <c r="C62" s="248"/>
      <c r="D62" s="248"/>
      <c r="E62" s="248"/>
      <c r="F62" s="248"/>
      <c r="G62" s="248"/>
      <c r="H62" s="248"/>
      <c r="I62" s="255"/>
      <c r="J62" s="248"/>
      <c r="K62" s="23"/>
      <c r="L62" s="256"/>
      <c r="M62" s="23"/>
      <c r="N62" s="252"/>
      <c r="O62" s="252"/>
      <c r="P62" s="21"/>
    </row>
    <row r="63" spans="2:16" x14ac:dyDescent="0.25">
      <c r="B63" s="177" t="s">
        <v>720</v>
      </c>
      <c r="C63" s="246" t="s">
        <v>807</v>
      </c>
      <c r="D63" s="248"/>
      <c r="E63" s="248"/>
      <c r="F63" s="248"/>
      <c r="G63" s="248"/>
      <c r="H63" s="248"/>
      <c r="I63" s="255"/>
      <c r="J63" s="248"/>
      <c r="K63" s="168">
        <f>+K64+K70+K67</f>
        <v>86924896014.380005</v>
      </c>
      <c r="L63" s="7"/>
      <c r="M63" s="168">
        <f>+M64+M70+M67</f>
        <v>85120431145.580002</v>
      </c>
      <c r="N63" s="7"/>
      <c r="O63" s="6">
        <f>+K63-M63</f>
        <v>1804464868.8000031</v>
      </c>
      <c r="P63" s="21"/>
    </row>
    <row r="64" spans="2:16" x14ac:dyDescent="0.25">
      <c r="B64" s="177">
        <v>41</v>
      </c>
      <c r="C64" s="246" t="s">
        <v>478</v>
      </c>
      <c r="D64" s="248"/>
      <c r="E64" s="248"/>
      <c r="F64" s="248"/>
      <c r="G64" s="248"/>
      <c r="H64" s="248"/>
      <c r="I64" s="251"/>
      <c r="J64" s="248"/>
      <c r="K64" s="6">
        <f>+K65</f>
        <v>1034252</v>
      </c>
      <c r="L64" s="169"/>
      <c r="M64" s="6">
        <f>+M65</f>
        <v>982452</v>
      </c>
      <c r="N64" s="7"/>
      <c r="O64" s="7">
        <f>+K64-M64</f>
        <v>51800</v>
      </c>
      <c r="P64" s="21"/>
    </row>
    <row r="65" spans="2:16" x14ac:dyDescent="0.25">
      <c r="B65" s="38">
        <v>4110</v>
      </c>
      <c r="C65" s="248" t="s">
        <v>823</v>
      </c>
      <c r="D65" s="248"/>
      <c r="E65" s="248"/>
      <c r="F65" s="248"/>
      <c r="G65" s="248"/>
      <c r="H65" s="248"/>
      <c r="I65" s="251" t="s">
        <v>822</v>
      </c>
      <c r="J65" s="248"/>
      <c r="K65" s="257">
        <v>1034252</v>
      </c>
      <c r="L65" s="2"/>
      <c r="M65" s="257">
        <v>982452</v>
      </c>
      <c r="N65" s="2"/>
      <c r="O65" s="2">
        <f>+K65-M65</f>
        <v>51800</v>
      </c>
      <c r="P65" s="21"/>
    </row>
    <row r="66" spans="2:16" x14ac:dyDescent="0.25">
      <c r="B66" s="38"/>
      <c r="C66" s="248"/>
      <c r="D66" s="248"/>
      <c r="E66" s="248"/>
      <c r="F66" s="248"/>
      <c r="G66" s="248"/>
      <c r="H66" s="248"/>
      <c r="I66" s="255"/>
      <c r="J66" s="248"/>
      <c r="K66" s="257"/>
      <c r="L66" s="2"/>
      <c r="M66" s="257"/>
      <c r="N66" s="2"/>
      <c r="O66" s="2"/>
      <c r="P66" s="21"/>
    </row>
    <row r="67" spans="2:16" hidden="1" x14ac:dyDescent="0.25">
      <c r="B67" s="177">
        <v>44</v>
      </c>
      <c r="C67" s="246" t="s">
        <v>809</v>
      </c>
      <c r="D67" s="248"/>
      <c r="E67" s="248"/>
      <c r="F67" s="248"/>
      <c r="G67" s="248"/>
      <c r="H67" s="248"/>
      <c r="I67" s="251"/>
      <c r="J67" s="248"/>
      <c r="K67" s="6">
        <f>+K68</f>
        <v>0</v>
      </c>
      <c r="L67" s="2"/>
      <c r="M67" s="6">
        <f>+M68</f>
        <v>0</v>
      </c>
      <c r="N67" s="7"/>
      <c r="O67" s="7">
        <f>+K67-M67</f>
        <v>0</v>
      </c>
      <c r="P67" s="21"/>
    </row>
    <row r="68" spans="2:16" hidden="1" x14ac:dyDescent="0.25">
      <c r="B68" s="38">
        <v>4428</v>
      </c>
      <c r="C68" s="248" t="s">
        <v>824</v>
      </c>
      <c r="D68" s="248"/>
      <c r="E68" s="248"/>
      <c r="F68" s="248"/>
      <c r="G68" s="248"/>
      <c r="H68" s="248"/>
      <c r="I68" s="251" t="s">
        <v>822</v>
      </c>
      <c r="J68" s="248"/>
      <c r="K68" s="257">
        <v>0</v>
      </c>
      <c r="L68" s="2"/>
      <c r="M68" s="286">
        <v>0</v>
      </c>
      <c r="N68" s="2"/>
      <c r="O68" s="2">
        <f>+K68-M68</f>
        <v>0</v>
      </c>
      <c r="P68" s="21"/>
    </row>
    <row r="69" spans="2:16" hidden="1" x14ac:dyDescent="0.25">
      <c r="B69" s="38"/>
      <c r="C69" s="248"/>
      <c r="D69" s="248"/>
      <c r="E69" s="248"/>
      <c r="F69" s="248"/>
      <c r="G69" s="248"/>
      <c r="H69" s="248"/>
      <c r="I69" s="255"/>
      <c r="J69" s="248"/>
      <c r="K69" s="2"/>
      <c r="L69" s="2"/>
      <c r="M69" s="2"/>
      <c r="N69" s="2"/>
      <c r="O69" s="2"/>
      <c r="P69" s="21"/>
    </row>
    <row r="70" spans="2:16" x14ac:dyDescent="0.25">
      <c r="B70" s="177">
        <v>47</v>
      </c>
      <c r="C70" s="246" t="s">
        <v>484</v>
      </c>
      <c r="D70" s="248"/>
      <c r="E70" s="248"/>
      <c r="F70" s="248"/>
      <c r="G70" s="248"/>
      <c r="H70" s="248"/>
      <c r="I70" s="251"/>
      <c r="J70" s="248"/>
      <c r="K70" s="6">
        <f>SUM(K71:K72)</f>
        <v>86923861762.380005</v>
      </c>
      <c r="L70" s="2"/>
      <c r="M70" s="6">
        <f>SUM(M71:M72)</f>
        <v>85119448693.580002</v>
      </c>
      <c r="N70" s="7"/>
      <c r="O70" s="7">
        <f>+K70-M70</f>
        <v>1804413068.8000031</v>
      </c>
      <c r="P70" s="21"/>
    </row>
    <row r="71" spans="2:16" x14ac:dyDescent="0.25">
      <c r="B71" s="38">
        <v>4705</v>
      </c>
      <c r="C71" s="248" t="s">
        <v>825</v>
      </c>
      <c r="D71" s="248"/>
      <c r="E71" s="248"/>
      <c r="F71" s="248"/>
      <c r="G71" s="248"/>
      <c r="H71" s="248"/>
      <c r="I71" s="251" t="s">
        <v>822</v>
      </c>
      <c r="J71" s="248"/>
      <c r="K71" s="257">
        <v>79113699531.380005</v>
      </c>
      <c r="L71" s="2"/>
      <c r="M71" s="270">
        <v>77732164827.580002</v>
      </c>
      <c r="N71" s="2"/>
      <c r="O71" s="2">
        <f>+K71-M71</f>
        <v>1381534703.8000031</v>
      </c>
      <c r="P71" s="21"/>
    </row>
    <row r="72" spans="2:16" x14ac:dyDescent="0.25">
      <c r="B72" s="38">
        <v>4722</v>
      </c>
      <c r="C72" s="248" t="s">
        <v>826</v>
      </c>
      <c r="D72" s="248"/>
      <c r="E72" s="248"/>
      <c r="F72" s="248"/>
      <c r="G72" s="248"/>
      <c r="H72" s="248"/>
      <c r="I72" s="255"/>
      <c r="J72" s="248"/>
      <c r="K72" s="257">
        <v>7810162231</v>
      </c>
      <c r="L72" s="2"/>
      <c r="M72" s="270">
        <v>7387283866</v>
      </c>
      <c r="N72" s="2"/>
      <c r="O72" s="2">
        <f>+K72-M72</f>
        <v>422878365</v>
      </c>
      <c r="P72" s="21"/>
    </row>
    <row r="73" spans="2:16" x14ac:dyDescent="0.25">
      <c r="B73" s="177"/>
      <c r="C73" s="248"/>
      <c r="D73" s="248"/>
      <c r="E73" s="248"/>
      <c r="F73" s="248"/>
      <c r="G73" s="248"/>
      <c r="H73" s="248"/>
      <c r="I73" s="255"/>
      <c r="J73" s="248"/>
      <c r="K73" s="260"/>
      <c r="L73" s="260"/>
      <c r="M73" s="260"/>
      <c r="N73" s="260"/>
      <c r="O73" s="260"/>
      <c r="P73" s="21"/>
    </row>
    <row r="74" spans="2:16" x14ac:dyDescent="0.25">
      <c r="B74" s="177"/>
      <c r="C74" s="246" t="s">
        <v>827</v>
      </c>
      <c r="D74" s="248"/>
      <c r="E74" s="248"/>
      <c r="F74" s="248"/>
      <c r="G74" s="248"/>
      <c r="H74" s="248"/>
      <c r="I74" s="255"/>
      <c r="J74" s="248"/>
      <c r="K74" s="6">
        <f>+K75+K85+K95</f>
        <v>66081777728.699997</v>
      </c>
      <c r="L74" s="7"/>
      <c r="M74" s="6">
        <f>+M75+M85+M92+M95</f>
        <v>79952966581.220001</v>
      </c>
      <c r="N74" s="7"/>
      <c r="O74" s="6">
        <f t="shared" ref="O74:O83" si="0">+K74-M74</f>
        <v>-13871188852.520004</v>
      </c>
      <c r="P74" s="21"/>
    </row>
    <row r="75" spans="2:16" x14ac:dyDescent="0.25">
      <c r="B75" s="177">
        <v>51</v>
      </c>
      <c r="C75" s="246" t="s">
        <v>828</v>
      </c>
      <c r="D75" s="248"/>
      <c r="E75" s="248"/>
      <c r="F75" s="248"/>
      <c r="G75" s="248"/>
      <c r="H75" s="248"/>
      <c r="I75" s="251"/>
      <c r="J75" s="248"/>
      <c r="K75" s="7">
        <f>SUM(K76:K83)</f>
        <v>63596609185.57</v>
      </c>
      <c r="L75" s="2"/>
      <c r="M75" s="7">
        <f>SUM(M76:M83)</f>
        <v>77495785796.580002</v>
      </c>
      <c r="N75" s="7"/>
      <c r="O75" s="7">
        <f t="shared" si="0"/>
        <v>-13899176611.010002</v>
      </c>
      <c r="P75" s="21"/>
    </row>
    <row r="76" spans="2:16" x14ac:dyDescent="0.25">
      <c r="B76" s="38">
        <v>5101</v>
      </c>
      <c r="C76" s="248" t="s">
        <v>830</v>
      </c>
      <c r="D76" s="248"/>
      <c r="E76" s="248"/>
      <c r="F76" s="248"/>
      <c r="G76" s="248"/>
      <c r="H76" s="248"/>
      <c r="I76" s="251" t="s">
        <v>829</v>
      </c>
      <c r="J76" s="248"/>
      <c r="K76" s="270">
        <v>35747280559</v>
      </c>
      <c r="L76" s="2"/>
      <c r="M76" s="257">
        <v>34058377827</v>
      </c>
      <c r="N76" s="2"/>
      <c r="O76" s="2">
        <f t="shared" si="0"/>
        <v>1688902732</v>
      </c>
      <c r="P76" s="21"/>
    </row>
    <row r="77" spans="2:16" x14ac:dyDescent="0.25">
      <c r="B77" s="38">
        <v>5102</v>
      </c>
      <c r="C77" s="248" t="s">
        <v>949</v>
      </c>
      <c r="D77" s="248"/>
      <c r="E77" s="248"/>
      <c r="F77" s="248"/>
      <c r="G77" s="248"/>
      <c r="H77" s="248"/>
      <c r="I77" s="251" t="s">
        <v>829</v>
      </c>
      <c r="J77" s="248"/>
      <c r="K77" s="270">
        <v>10533197</v>
      </c>
      <c r="L77" s="2"/>
      <c r="M77" s="257">
        <v>15971155</v>
      </c>
      <c r="N77" s="2"/>
      <c r="O77" s="2"/>
      <c r="P77" s="21"/>
    </row>
    <row r="78" spans="2:16" x14ac:dyDescent="0.25">
      <c r="B78" s="38">
        <v>5103</v>
      </c>
      <c r="C78" s="248" t="s">
        <v>831</v>
      </c>
      <c r="D78" s="248"/>
      <c r="E78" s="248"/>
      <c r="F78" s="248"/>
      <c r="G78" s="248"/>
      <c r="H78" s="248"/>
      <c r="I78" s="251" t="s">
        <v>829</v>
      </c>
      <c r="J78" s="248"/>
      <c r="K78" s="257">
        <v>13167145481</v>
      </c>
      <c r="L78" s="2"/>
      <c r="M78" s="257">
        <v>11877998068</v>
      </c>
      <c r="N78" s="2"/>
      <c r="O78" s="2">
        <f t="shared" si="0"/>
        <v>1289147413</v>
      </c>
      <c r="P78" s="21"/>
    </row>
    <row r="79" spans="2:16" x14ac:dyDescent="0.25">
      <c r="B79" s="38">
        <v>5104</v>
      </c>
      <c r="C79" s="248" t="s">
        <v>832</v>
      </c>
      <c r="D79" s="248"/>
      <c r="E79" s="248"/>
      <c r="F79" s="248"/>
      <c r="G79" s="248"/>
      <c r="H79" s="248"/>
      <c r="I79" s="251" t="s">
        <v>829</v>
      </c>
      <c r="J79" s="248"/>
      <c r="K79" s="257">
        <v>2200364000</v>
      </c>
      <c r="L79" s="2"/>
      <c r="M79" s="257">
        <v>1977081600</v>
      </c>
      <c r="N79" s="2"/>
      <c r="O79" s="2">
        <f t="shared" si="0"/>
        <v>223282400</v>
      </c>
      <c r="P79" s="21"/>
    </row>
    <row r="80" spans="2:16" x14ac:dyDescent="0.25">
      <c r="B80" s="38">
        <v>5107</v>
      </c>
      <c r="C80" s="248" t="s">
        <v>833</v>
      </c>
      <c r="D80" s="248"/>
      <c r="E80" s="248"/>
      <c r="F80" s="248"/>
      <c r="G80" s="248"/>
      <c r="H80" s="248"/>
      <c r="I80" s="251" t="s">
        <v>829</v>
      </c>
      <c r="J80" s="248"/>
      <c r="K80" s="257">
        <v>10192782907</v>
      </c>
      <c r="L80" s="2"/>
      <c r="M80" s="257">
        <v>17694352449</v>
      </c>
      <c r="N80" s="2"/>
      <c r="O80" s="2">
        <f t="shared" si="0"/>
        <v>-7501569542</v>
      </c>
      <c r="P80" s="21"/>
    </row>
    <row r="81" spans="2:16" hidden="1" x14ac:dyDescent="0.25">
      <c r="B81" s="38">
        <v>5108</v>
      </c>
      <c r="C81" s="248" t="s">
        <v>951</v>
      </c>
      <c r="D81" s="248"/>
      <c r="E81" s="248"/>
      <c r="F81" s="248"/>
      <c r="G81" s="248"/>
      <c r="H81" s="248"/>
      <c r="I81" s="251" t="s">
        <v>829</v>
      </c>
      <c r="J81" s="248"/>
      <c r="K81" s="257">
        <v>0</v>
      </c>
      <c r="L81" s="2"/>
      <c r="M81" s="257">
        <v>0</v>
      </c>
      <c r="N81" s="2"/>
      <c r="O81" s="2"/>
      <c r="P81" s="21"/>
    </row>
    <row r="82" spans="2:16" x14ac:dyDescent="0.25">
      <c r="B82" s="38">
        <v>5111</v>
      </c>
      <c r="C82" s="248" t="s">
        <v>834</v>
      </c>
      <c r="D82" s="248"/>
      <c r="E82" s="248"/>
      <c r="F82" s="248"/>
      <c r="G82" s="248"/>
      <c r="H82" s="248"/>
      <c r="I82" s="251" t="s">
        <v>829</v>
      </c>
      <c r="J82" s="248"/>
      <c r="K82" s="257">
        <v>2277988641.5700002</v>
      </c>
      <c r="L82" s="2"/>
      <c r="M82" s="270">
        <v>11871964697.58</v>
      </c>
      <c r="N82" s="2"/>
      <c r="O82" s="2">
        <f t="shared" si="0"/>
        <v>-9593976056.0100002</v>
      </c>
      <c r="P82" s="21"/>
    </row>
    <row r="83" spans="2:16" x14ac:dyDescent="0.25">
      <c r="B83" s="38">
        <v>5120</v>
      </c>
      <c r="C83" s="248" t="s">
        <v>835</v>
      </c>
      <c r="D83" s="248"/>
      <c r="E83" s="248"/>
      <c r="F83" s="248"/>
      <c r="G83" s="248"/>
      <c r="H83" s="248"/>
      <c r="I83" s="251" t="s">
        <v>829</v>
      </c>
      <c r="J83" s="248"/>
      <c r="K83" s="257">
        <v>514400</v>
      </c>
      <c r="L83" s="2"/>
      <c r="M83" s="257">
        <v>40000</v>
      </c>
      <c r="N83" s="2"/>
      <c r="O83" s="2">
        <f t="shared" si="0"/>
        <v>474400</v>
      </c>
      <c r="P83" s="21"/>
    </row>
    <row r="84" spans="2:16" x14ac:dyDescent="0.25">
      <c r="B84" s="177"/>
      <c r="C84" s="248"/>
      <c r="D84" s="248"/>
      <c r="E84" s="248"/>
      <c r="F84" s="248"/>
      <c r="G84" s="248"/>
      <c r="H84" s="248"/>
      <c r="I84" s="255"/>
      <c r="J84" s="248"/>
      <c r="K84" s="2"/>
      <c r="L84" s="2"/>
      <c r="M84" s="2"/>
      <c r="N84" s="39"/>
      <c r="O84" s="39"/>
      <c r="P84" s="21"/>
    </row>
    <row r="85" spans="2:16" ht="22.5" customHeight="1" x14ac:dyDescent="0.25">
      <c r="B85" s="177">
        <v>53</v>
      </c>
      <c r="C85" s="344" t="s">
        <v>836</v>
      </c>
      <c r="D85" s="344"/>
      <c r="E85" s="344"/>
      <c r="F85" s="344"/>
      <c r="G85" s="248"/>
      <c r="H85" s="248"/>
      <c r="I85" s="251"/>
      <c r="J85" s="248"/>
      <c r="K85" s="6">
        <f>SUM(K86:K90)</f>
        <v>2456408439.1300001</v>
      </c>
      <c r="L85" s="7"/>
      <c r="M85" s="40">
        <f>SUM(M86:M90)</f>
        <v>2368069481.6399999</v>
      </c>
      <c r="N85" s="41"/>
      <c r="O85" s="40">
        <f>+K85-M85</f>
        <v>88338957.490000248</v>
      </c>
      <c r="P85" s="25"/>
    </row>
    <row r="86" spans="2:16" hidden="1" x14ac:dyDescent="0.25">
      <c r="B86" s="38">
        <v>5347</v>
      </c>
      <c r="C86" s="248" t="s">
        <v>952</v>
      </c>
      <c r="D86" s="248"/>
      <c r="E86" s="248"/>
      <c r="F86" s="248"/>
      <c r="G86" s="248"/>
      <c r="H86" s="248"/>
      <c r="I86" s="251" t="s">
        <v>829</v>
      </c>
      <c r="J86" s="248"/>
      <c r="K86" s="270">
        <v>0</v>
      </c>
      <c r="L86" s="7"/>
      <c r="M86" s="270">
        <v>0</v>
      </c>
      <c r="N86" s="41"/>
      <c r="O86" s="41"/>
      <c r="P86" s="25"/>
    </row>
    <row r="87" spans="2:16" hidden="1" x14ac:dyDescent="0.25">
      <c r="B87" s="38">
        <v>5351</v>
      </c>
      <c r="C87" s="248" t="s">
        <v>953</v>
      </c>
      <c r="D87" s="248"/>
      <c r="E87" s="248"/>
      <c r="F87" s="248"/>
      <c r="G87" s="248"/>
      <c r="H87" s="248"/>
      <c r="I87" s="251" t="s">
        <v>829</v>
      </c>
      <c r="J87" s="248"/>
      <c r="K87" s="270">
        <v>0</v>
      </c>
      <c r="L87" s="7"/>
      <c r="M87" s="39">
        <v>0</v>
      </c>
      <c r="N87" s="41"/>
      <c r="O87" s="41"/>
      <c r="P87" s="25"/>
    </row>
    <row r="88" spans="2:16" x14ac:dyDescent="0.25">
      <c r="B88" s="38">
        <v>5360</v>
      </c>
      <c r="C88" s="248" t="s">
        <v>837</v>
      </c>
      <c r="D88" s="248"/>
      <c r="E88" s="248"/>
      <c r="F88" s="248"/>
      <c r="G88" s="248"/>
      <c r="H88" s="248"/>
      <c r="I88" s="251" t="s">
        <v>829</v>
      </c>
      <c r="J88" s="248"/>
      <c r="K88" s="270">
        <v>1131981713.9000001</v>
      </c>
      <c r="L88" s="2"/>
      <c r="M88" s="257">
        <v>1055530446.8099999</v>
      </c>
      <c r="N88" s="2"/>
      <c r="O88" s="2">
        <f>+K89-M89</f>
        <v>833295834.16999996</v>
      </c>
      <c r="P88" s="21"/>
    </row>
    <row r="89" spans="2:16" x14ac:dyDescent="0.25">
      <c r="B89" s="38">
        <v>5366</v>
      </c>
      <c r="C89" s="248" t="s">
        <v>838</v>
      </c>
      <c r="D89" s="248"/>
      <c r="E89" s="248"/>
      <c r="F89" s="248"/>
      <c r="G89" s="248"/>
      <c r="H89" s="248"/>
      <c r="I89" s="251" t="s">
        <v>829</v>
      </c>
      <c r="J89" s="248"/>
      <c r="K89" s="257">
        <v>1253663007.77</v>
      </c>
      <c r="L89" s="2"/>
      <c r="M89" s="257">
        <v>420367173.60000002</v>
      </c>
      <c r="N89" s="2"/>
      <c r="O89" s="2">
        <f>+K90-M90</f>
        <v>-821408143.76999998</v>
      </c>
      <c r="P89" s="21"/>
    </row>
    <row r="90" spans="2:16" x14ac:dyDescent="0.25">
      <c r="B90" s="38">
        <v>5368</v>
      </c>
      <c r="C90" s="248" t="s">
        <v>839</v>
      </c>
      <c r="D90" s="248"/>
      <c r="E90" s="248"/>
      <c r="F90" s="248"/>
      <c r="G90" s="248"/>
      <c r="H90" s="248"/>
      <c r="I90" s="251" t="s">
        <v>829</v>
      </c>
      <c r="J90" s="248"/>
      <c r="K90" s="257">
        <v>70763717.459999993</v>
      </c>
      <c r="L90" s="2"/>
      <c r="M90" s="257">
        <v>892171861.23000002</v>
      </c>
      <c r="N90" s="2"/>
      <c r="O90" s="2"/>
      <c r="P90" s="21"/>
    </row>
    <row r="91" spans="2:16" x14ac:dyDescent="0.25">
      <c r="B91" s="38"/>
      <c r="C91" s="248"/>
      <c r="D91" s="248"/>
      <c r="E91" s="248"/>
      <c r="F91" s="248"/>
      <c r="G91" s="248"/>
      <c r="H91" s="248"/>
      <c r="I91" s="255"/>
      <c r="J91" s="248"/>
      <c r="K91" s="257"/>
      <c r="L91" s="2"/>
      <c r="M91" s="2"/>
      <c r="N91" s="2"/>
      <c r="O91" s="6" t="e">
        <f>+#REF!-#REF!</f>
        <v>#REF!</v>
      </c>
      <c r="P91" s="21"/>
    </row>
    <row r="92" spans="2:16" hidden="1" x14ac:dyDescent="0.25">
      <c r="B92" s="177">
        <v>54</v>
      </c>
      <c r="C92" s="246" t="s">
        <v>482</v>
      </c>
      <c r="D92" s="246"/>
      <c r="E92" s="246"/>
      <c r="F92" s="246"/>
      <c r="G92" s="246"/>
      <c r="H92" s="248"/>
      <c r="I92" s="251" t="s">
        <v>829</v>
      </c>
      <c r="J92" s="248"/>
      <c r="K92" s="40">
        <f>SUM(K93:K94)</f>
        <v>0</v>
      </c>
      <c r="L92" s="7"/>
      <c r="M92" s="40">
        <f>SUM(M93:M94)</f>
        <v>0</v>
      </c>
      <c r="N92" s="2"/>
      <c r="O92" s="7"/>
      <c r="P92" s="21"/>
    </row>
    <row r="93" spans="2:16" hidden="1" x14ac:dyDescent="0.25">
      <c r="B93" s="38">
        <v>5424</v>
      </c>
      <c r="C93" s="248" t="s">
        <v>923</v>
      </c>
      <c r="D93" s="248"/>
      <c r="E93" s="248"/>
      <c r="F93" s="248"/>
      <c r="G93" s="248"/>
      <c r="H93" s="248"/>
      <c r="I93" s="255"/>
      <c r="J93" s="248"/>
      <c r="K93" s="257">
        <v>0</v>
      </c>
      <c r="L93" s="257"/>
      <c r="M93" s="2">
        <v>0</v>
      </c>
      <c r="N93" s="2"/>
      <c r="O93" s="7"/>
      <c r="P93" s="21"/>
    </row>
    <row r="94" spans="2:16" hidden="1" x14ac:dyDescent="0.25">
      <c r="B94" s="38"/>
      <c r="C94" s="248"/>
      <c r="D94" s="248"/>
      <c r="E94" s="248"/>
      <c r="F94" s="248"/>
      <c r="G94" s="248"/>
      <c r="H94" s="248"/>
      <c r="I94" s="255"/>
      <c r="J94" s="248"/>
      <c r="K94" s="257"/>
      <c r="L94" s="2"/>
      <c r="M94" s="2"/>
      <c r="N94" s="2"/>
      <c r="O94" s="7"/>
      <c r="P94" s="21"/>
    </row>
    <row r="95" spans="2:16" s="37" customFormat="1" x14ac:dyDescent="0.25">
      <c r="B95" s="177">
        <v>57</v>
      </c>
      <c r="C95" s="246" t="s">
        <v>840</v>
      </c>
      <c r="D95" s="246"/>
      <c r="E95" s="246"/>
      <c r="F95" s="246"/>
      <c r="G95" s="246"/>
      <c r="H95" s="248"/>
      <c r="I95" s="251"/>
      <c r="J95" s="248"/>
      <c r="K95" s="40">
        <f>SUM(K96:K97)</f>
        <v>28760104</v>
      </c>
      <c r="L95" s="7"/>
      <c r="M95" s="40">
        <f>SUM(M96:M97)</f>
        <v>89111303</v>
      </c>
      <c r="N95" s="258"/>
      <c r="O95" s="2">
        <f>+K96-M96</f>
        <v>-60351199</v>
      </c>
      <c r="P95" s="21"/>
    </row>
    <row r="96" spans="2:16" s="37" customFormat="1" x14ac:dyDescent="0.25">
      <c r="B96" s="38">
        <v>5720</v>
      </c>
      <c r="C96" s="248" t="s">
        <v>841</v>
      </c>
      <c r="D96" s="248"/>
      <c r="E96" s="248"/>
      <c r="F96" s="248"/>
      <c r="G96" s="248"/>
      <c r="H96" s="248"/>
      <c r="I96" s="251" t="s">
        <v>829</v>
      </c>
      <c r="J96" s="248"/>
      <c r="K96" s="257">
        <v>28760104</v>
      </c>
      <c r="L96" s="257"/>
      <c r="M96" s="2">
        <v>89111303</v>
      </c>
      <c r="N96" s="39"/>
      <c r="O96" s="39"/>
      <c r="P96" s="21"/>
    </row>
    <row r="97" spans="2:16" s="37" customFormat="1" hidden="1" x14ac:dyDescent="0.25">
      <c r="B97" s="38">
        <v>5722</v>
      </c>
      <c r="C97" s="248" t="s">
        <v>826</v>
      </c>
      <c r="D97" s="248"/>
      <c r="E97" s="248"/>
      <c r="F97" s="248"/>
      <c r="G97" s="248"/>
      <c r="H97" s="248"/>
      <c r="I97" s="255"/>
      <c r="J97" s="248"/>
      <c r="K97" s="257">
        <v>0</v>
      </c>
      <c r="L97" s="257"/>
      <c r="M97" s="2">
        <v>0</v>
      </c>
      <c r="N97" s="39"/>
      <c r="O97" s="39"/>
      <c r="P97" s="21"/>
    </row>
    <row r="98" spans="2:16" s="37" customFormat="1" x14ac:dyDescent="0.25">
      <c r="B98" s="38"/>
      <c r="C98" s="248"/>
      <c r="D98" s="248"/>
      <c r="E98" s="248"/>
      <c r="F98" s="248"/>
      <c r="G98" s="248"/>
      <c r="H98" s="248"/>
      <c r="I98" s="255"/>
      <c r="J98" s="248"/>
      <c r="K98" s="257"/>
      <c r="L98" s="257"/>
      <c r="M98" s="2"/>
      <c r="N98" s="7"/>
      <c r="O98" s="6">
        <f>+K99-M99</f>
        <v>15675653721.320007</v>
      </c>
      <c r="P98" s="21"/>
    </row>
    <row r="99" spans="2:16" s="37" customFormat="1" x14ac:dyDescent="0.25">
      <c r="B99" s="177"/>
      <c r="C99" s="246" t="s">
        <v>814</v>
      </c>
      <c r="D99" s="246"/>
      <c r="E99" s="246"/>
      <c r="F99" s="246"/>
      <c r="G99" s="246"/>
      <c r="H99" s="246"/>
      <c r="I99" s="251"/>
      <c r="J99" s="248"/>
      <c r="K99" s="40">
        <f>+K63-K74</f>
        <v>20843118285.680008</v>
      </c>
      <c r="L99" s="7"/>
      <c r="M99" s="6">
        <f>+M63-M74</f>
        <v>5167464564.3600006</v>
      </c>
      <c r="N99" s="2"/>
      <c r="O99" s="2"/>
      <c r="P99" s="21"/>
    </row>
    <row r="100" spans="2:16" s="37" customFormat="1" x14ac:dyDescent="0.25">
      <c r="B100" s="177"/>
      <c r="C100" s="248"/>
      <c r="D100" s="248"/>
      <c r="E100" s="248"/>
      <c r="F100" s="248"/>
      <c r="G100" s="248"/>
      <c r="H100" s="248"/>
      <c r="I100" s="255"/>
      <c r="J100" s="248"/>
      <c r="K100" s="2"/>
      <c r="L100" s="2"/>
      <c r="M100" s="2"/>
      <c r="N100" s="2"/>
      <c r="O100" s="2"/>
      <c r="P100" s="21"/>
    </row>
    <row r="101" spans="2:16" s="37" customFormat="1" x14ac:dyDescent="0.25">
      <c r="B101" s="177"/>
      <c r="C101" s="248"/>
      <c r="D101" s="248"/>
      <c r="E101" s="248"/>
      <c r="F101" s="248"/>
      <c r="G101" s="248"/>
      <c r="H101" s="248"/>
      <c r="I101" s="255"/>
      <c r="J101" s="248"/>
      <c r="K101" s="2"/>
      <c r="L101" s="2"/>
      <c r="M101" s="2"/>
      <c r="N101" s="2"/>
      <c r="O101" s="2"/>
      <c r="P101" s="21"/>
    </row>
    <row r="102" spans="2:16" s="37" customFormat="1" x14ac:dyDescent="0.25">
      <c r="B102" s="177"/>
      <c r="C102" s="246" t="s">
        <v>815</v>
      </c>
      <c r="D102" s="246"/>
      <c r="E102" s="246"/>
      <c r="F102" s="246"/>
      <c r="G102" s="246"/>
      <c r="H102" s="246"/>
      <c r="I102" s="251"/>
      <c r="J102" s="252"/>
      <c r="K102" s="6">
        <f>+K103</f>
        <v>5101162916.7299995</v>
      </c>
      <c r="L102" s="7"/>
      <c r="M102" s="6">
        <f>+M103</f>
        <v>273488684.42000002</v>
      </c>
      <c r="N102" s="2"/>
      <c r="O102" s="2"/>
      <c r="P102" s="21"/>
    </row>
    <row r="103" spans="2:16" s="37" customFormat="1" x14ac:dyDescent="0.25">
      <c r="B103" s="177">
        <v>48</v>
      </c>
      <c r="C103" s="246" t="s">
        <v>496</v>
      </c>
      <c r="D103" s="248"/>
      <c r="E103" s="248"/>
      <c r="F103" s="248"/>
      <c r="G103" s="248"/>
      <c r="H103" s="248"/>
      <c r="I103" s="255"/>
      <c r="J103" s="252"/>
      <c r="K103" s="271">
        <f>SUM(K104:K107)</f>
        <v>5101162916.7299995</v>
      </c>
      <c r="L103" s="2"/>
      <c r="M103" s="271">
        <f>SUM(M104:M108)</f>
        <v>273488684.42000002</v>
      </c>
      <c r="N103" s="2"/>
      <c r="O103" s="2"/>
      <c r="P103" s="21"/>
    </row>
    <row r="104" spans="2:16" s="37" customFormat="1" x14ac:dyDescent="0.25">
      <c r="B104" s="38">
        <v>4802</v>
      </c>
      <c r="C104" s="248" t="s">
        <v>932</v>
      </c>
      <c r="D104" s="248"/>
      <c r="E104" s="248"/>
      <c r="F104" s="248"/>
      <c r="G104" s="248"/>
      <c r="H104" s="248"/>
      <c r="I104" s="251" t="s">
        <v>822</v>
      </c>
      <c r="J104" s="252"/>
      <c r="K104" s="257">
        <v>86673498.469999999</v>
      </c>
      <c r="L104" s="2"/>
      <c r="M104" s="257">
        <v>89374740.219999999</v>
      </c>
      <c r="N104" s="2"/>
      <c r="O104" s="2"/>
      <c r="P104" s="21"/>
    </row>
    <row r="105" spans="2:16" s="37" customFormat="1" x14ac:dyDescent="0.25">
      <c r="B105" s="38">
        <v>4808</v>
      </c>
      <c r="C105" s="248" t="s">
        <v>842</v>
      </c>
      <c r="D105" s="248"/>
      <c r="E105" s="248"/>
      <c r="F105" s="248"/>
      <c r="G105" s="248"/>
      <c r="H105" s="248"/>
      <c r="I105" s="251" t="s">
        <v>822</v>
      </c>
      <c r="J105" s="248"/>
      <c r="K105" s="257">
        <v>210829026.77000001</v>
      </c>
      <c r="L105" s="2"/>
      <c r="M105" s="257">
        <v>110332510</v>
      </c>
      <c r="N105" s="2"/>
      <c r="O105" s="2"/>
      <c r="P105" s="21"/>
    </row>
    <row r="106" spans="2:16" s="37" customFormat="1" hidden="1" x14ac:dyDescent="0.25">
      <c r="B106" s="38">
        <v>4830</v>
      </c>
      <c r="C106" s="248" t="s">
        <v>950</v>
      </c>
      <c r="D106" s="248"/>
      <c r="E106" s="248"/>
      <c r="F106" s="248"/>
      <c r="G106" s="248"/>
      <c r="H106" s="248"/>
      <c r="I106" s="251" t="s">
        <v>822</v>
      </c>
      <c r="J106" s="248"/>
      <c r="K106" s="257">
        <v>0</v>
      </c>
      <c r="L106" s="2"/>
      <c r="M106" s="257">
        <v>0</v>
      </c>
      <c r="N106" s="2"/>
      <c r="O106" s="2"/>
      <c r="P106" s="21"/>
    </row>
    <row r="107" spans="2:16" s="37" customFormat="1" ht="9" customHeight="1" x14ac:dyDescent="0.25">
      <c r="B107" s="38">
        <v>4831</v>
      </c>
      <c r="C107" s="248" t="s">
        <v>984</v>
      </c>
      <c r="D107" s="248"/>
      <c r="E107" s="272"/>
      <c r="F107" s="272"/>
      <c r="G107" s="248"/>
      <c r="H107" s="248"/>
      <c r="I107" s="273" t="s">
        <v>822</v>
      </c>
      <c r="J107" s="272"/>
      <c r="K107" s="257">
        <v>4803660391.4899998</v>
      </c>
      <c r="L107" s="2"/>
      <c r="M107" s="257">
        <v>73781434.200000003</v>
      </c>
      <c r="N107" s="2"/>
      <c r="O107" s="2"/>
      <c r="P107" s="21"/>
    </row>
    <row r="108" spans="2:16" s="37" customFormat="1" x14ac:dyDescent="0.25">
      <c r="B108" s="177"/>
      <c r="C108" s="248"/>
      <c r="D108" s="248"/>
      <c r="E108" s="248"/>
      <c r="F108" s="248"/>
      <c r="G108" s="248"/>
      <c r="H108" s="248"/>
      <c r="I108" s="255"/>
      <c r="J108" s="248"/>
      <c r="K108" s="2"/>
      <c r="L108" s="2"/>
      <c r="M108" s="2"/>
      <c r="N108" s="2"/>
      <c r="O108" s="2"/>
      <c r="P108" s="21"/>
    </row>
    <row r="109" spans="2:16" s="37" customFormat="1" x14ac:dyDescent="0.25">
      <c r="B109" s="177"/>
      <c r="C109" s="246" t="s">
        <v>843</v>
      </c>
      <c r="D109" s="248"/>
      <c r="E109" s="248"/>
      <c r="F109" s="248"/>
      <c r="G109" s="248"/>
      <c r="H109" s="248"/>
      <c r="I109" s="255"/>
      <c r="J109" s="248"/>
      <c r="K109" s="2"/>
      <c r="L109" s="2"/>
      <c r="M109" s="2"/>
      <c r="N109" s="7"/>
      <c r="O109" s="6">
        <f>+K110-M110</f>
        <v>-586872524.85000002</v>
      </c>
      <c r="P109" s="25"/>
    </row>
    <row r="110" spans="2:16" s="37" customFormat="1" x14ac:dyDescent="0.25">
      <c r="B110" s="177">
        <v>58</v>
      </c>
      <c r="C110" s="246" t="s">
        <v>632</v>
      </c>
      <c r="D110" s="248"/>
      <c r="E110" s="248"/>
      <c r="F110" s="248"/>
      <c r="G110" s="248"/>
      <c r="H110" s="248"/>
      <c r="I110" s="251"/>
      <c r="J110" s="248"/>
      <c r="K110" s="6">
        <f>SUM(K111:K112)</f>
        <v>104804898.23999999</v>
      </c>
      <c r="L110" s="7"/>
      <c r="M110" s="6">
        <f>SUM(M111:M112)</f>
        <v>691677423.09000003</v>
      </c>
      <c r="N110" s="2"/>
      <c r="O110" s="2" t="e">
        <f>+#REF!-#REF!</f>
        <v>#REF!</v>
      </c>
      <c r="P110" s="42"/>
    </row>
    <row r="111" spans="2:16" s="37" customFormat="1" hidden="1" x14ac:dyDescent="0.25">
      <c r="B111" s="38">
        <v>5804</v>
      </c>
      <c r="C111" s="248" t="s">
        <v>932</v>
      </c>
      <c r="D111" s="248"/>
      <c r="E111" s="248"/>
      <c r="F111" s="248"/>
      <c r="G111" s="248"/>
      <c r="H111" s="248"/>
      <c r="I111" s="251" t="s">
        <v>829</v>
      </c>
      <c r="J111" s="248"/>
      <c r="K111" s="2">
        <v>0</v>
      </c>
      <c r="L111" s="7"/>
      <c r="M111" s="285">
        <v>0</v>
      </c>
      <c r="N111" s="2"/>
      <c r="O111" s="2"/>
      <c r="P111" s="42"/>
    </row>
    <row r="112" spans="2:16" s="37" customFormat="1" x14ac:dyDescent="0.25">
      <c r="B112" s="38">
        <v>5890</v>
      </c>
      <c r="C112" s="248" t="s">
        <v>844</v>
      </c>
      <c r="D112" s="248"/>
      <c r="E112" s="248"/>
      <c r="F112" s="248"/>
      <c r="G112" s="248"/>
      <c r="H112" s="248"/>
      <c r="I112" s="251" t="s">
        <v>829</v>
      </c>
      <c r="J112" s="248"/>
      <c r="K112" s="257">
        <v>104804898.23999999</v>
      </c>
      <c r="L112" s="2"/>
      <c r="M112" s="257">
        <v>691677423.09000003</v>
      </c>
      <c r="N112" s="2"/>
      <c r="O112" s="2"/>
      <c r="P112" s="21"/>
    </row>
    <row r="113" spans="2:16" x14ac:dyDescent="0.25">
      <c r="B113" s="177"/>
      <c r="C113" s="248"/>
      <c r="D113" s="248"/>
      <c r="E113" s="248"/>
      <c r="F113" s="248"/>
      <c r="G113" s="248"/>
      <c r="H113" s="248"/>
      <c r="I113" s="255"/>
      <c r="J113" s="248"/>
      <c r="K113" s="2"/>
      <c r="L113" s="2"/>
      <c r="M113" s="2"/>
      <c r="N113" s="2"/>
      <c r="O113" s="2"/>
      <c r="P113" s="21"/>
    </row>
    <row r="114" spans="2:16" x14ac:dyDescent="0.25">
      <c r="B114" s="177"/>
      <c r="C114" s="248"/>
      <c r="D114" s="248"/>
      <c r="E114" s="248"/>
      <c r="F114" s="248"/>
      <c r="G114" s="248"/>
      <c r="H114" s="248"/>
      <c r="I114" s="255"/>
      <c r="J114" s="248"/>
      <c r="K114" s="2"/>
      <c r="L114" s="2"/>
      <c r="M114" s="2"/>
      <c r="N114" s="2"/>
      <c r="O114" s="3"/>
      <c r="P114" s="21"/>
    </row>
    <row r="115" spans="2:16" x14ac:dyDescent="0.25">
      <c r="B115" s="177"/>
      <c r="C115" s="246" t="s">
        <v>819</v>
      </c>
      <c r="D115" s="248"/>
      <c r="E115" s="248"/>
      <c r="F115" s="248"/>
      <c r="G115" s="248"/>
      <c r="H115" s="248"/>
      <c r="I115" s="255"/>
      <c r="J115" s="252"/>
      <c r="K115" s="6">
        <f>+K102-K110</f>
        <v>4996358018.4899998</v>
      </c>
      <c r="L115" s="7"/>
      <c r="M115" s="6">
        <f>+M102-M110</f>
        <v>-418188738.67000002</v>
      </c>
      <c r="N115" s="2"/>
      <c r="O115" s="2"/>
      <c r="P115" s="21"/>
    </row>
    <row r="116" spans="2:16" x14ac:dyDescent="0.25">
      <c r="B116" s="177"/>
      <c r="C116" s="248"/>
      <c r="D116" s="248"/>
      <c r="E116" s="248"/>
      <c r="F116" s="248"/>
      <c r="G116" s="248"/>
      <c r="H116" s="248"/>
      <c r="I116" s="255"/>
      <c r="J116" s="248"/>
      <c r="K116" s="2"/>
      <c r="L116" s="2"/>
      <c r="M116" s="2"/>
      <c r="N116" s="2"/>
      <c r="O116" s="2"/>
      <c r="P116" s="21"/>
    </row>
    <row r="117" spans="2:16" ht="12" thickBot="1" x14ac:dyDescent="0.3">
      <c r="B117" s="177"/>
      <c r="C117" s="248"/>
      <c r="D117" s="248"/>
      <c r="E117" s="248"/>
      <c r="F117" s="248"/>
      <c r="G117" s="248"/>
      <c r="H117" s="248"/>
      <c r="I117" s="255"/>
      <c r="J117" s="248"/>
      <c r="K117" s="2"/>
      <c r="L117" s="2"/>
      <c r="M117" s="2"/>
      <c r="N117" s="7"/>
      <c r="O117" s="30">
        <f>+K118-M118</f>
        <v>21090200478.480003</v>
      </c>
      <c r="P117" s="21"/>
    </row>
    <row r="118" spans="2:16" ht="12.75" thickTop="1" thickBot="1" x14ac:dyDescent="0.3">
      <c r="B118" s="177"/>
      <c r="C118" s="246" t="s">
        <v>820</v>
      </c>
      <c r="D118" s="246"/>
      <c r="E118" s="246"/>
      <c r="F118" s="246"/>
      <c r="G118" s="246"/>
      <c r="H118" s="246"/>
      <c r="I118" s="251"/>
      <c r="J118" s="248"/>
      <c r="K118" s="30">
        <f>+K99+K115</f>
        <v>25839476304.170006</v>
      </c>
      <c r="L118" s="7"/>
      <c r="M118" s="30">
        <f>+M99+M115</f>
        <v>4749275825.6900005</v>
      </c>
      <c r="N118" s="7"/>
      <c r="O118" s="7"/>
      <c r="P118" s="21"/>
    </row>
    <row r="119" spans="2:16" ht="9" customHeight="1" thickTop="1" x14ac:dyDescent="0.25">
      <c r="B119" s="177"/>
      <c r="C119" s="248"/>
      <c r="D119" s="248"/>
      <c r="E119" s="248"/>
      <c r="F119" s="248"/>
      <c r="G119" s="248"/>
      <c r="H119" s="248"/>
      <c r="I119" s="255"/>
      <c r="J119" s="248"/>
      <c r="K119" s="5"/>
      <c r="L119" s="5"/>
      <c r="M119" s="5"/>
      <c r="N119" s="32"/>
      <c r="O119" s="32"/>
      <c r="P119" s="21"/>
    </row>
    <row r="120" spans="2:16" ht="4.5" customHeight="1" thickBot="1" x14ac:dyDescent="0.3">
      <c r="B120" s="177"/>
      <c r="C120" s="248"/>
      <c r="D120" s="248"/>
      <c r="E120" s="248"/>
      <c r="F120" s="248"/>
      <c r="G120" s="248"/>
      <c r="H120" s="248"/>
      <c r="I120" s="262"/>
      <c r="J120" s="248"/>
      <c r="K120" s="256"/>
      <c r="L120" s="249"/>
      <c r="M120" s="249"/>
      <c r="N120" s="263"/>
      <c r="O120" s="263"/>
      <c r="P120" s="21"/>
    </row>
    <row r="121" spans="2:16" x14ac:dyDescent="0.25">
      <c r="B121" s="176"/>
      <c r="C121" s="33"/>
      <c r="D121" s="33"/>
      <c r="E121" s="33"/>
      <c r="F121" s="33"/>
      <c r="G121" s="33"/>
      <c r="H121" s="33"/>
      <c r="I121" s="34"/>
      <c r="J121" s="33"/>
      <c r="K121" s="35"/>
      <c r="L121" s="35"/>
      <c r="M121" s="35"/>
      <c r="N121" s="33"/>
      <c r="O121" s="33"/>
      <c r="P121" s="172"/>
    </row>
    <row r="122" spans="2:16" x14ac:dyDescent="0.25">
      <c r="B122" s="177"/>
      <c r="C122" s="248"/>
      <c r="D122" s="248"/>
      <c r="E122" s="248"/>
      <c r="F122" s="248"/>
      <c r="G122" s="248"/>
      <c r="H122" s="248"/>
      <c r="I122" s="262"/>
      <c r="J122" s="248"/>
      <c r="K122" s="256"/>
      <c r="L122" s="256"/>
      <c r="M122" s="256"/>
      <c r="N122" s="248"/>
      <c r="O122" s="248"/>
      <c r="P122" s="175"/>
    </row>
    <row r="123" spans="2:16" x14ac:dyDescent="0.25">
      <c r="B123" s="177"/>
      <c r="C123" s="248"/>
      <c r="D123" s="248"/>
      <c r="E123" s="248"/>
      <c r="F123" s="248"/>
      <c r="G123" s="248"/>
      <c r="H123" s="248"/>
      <c r="I123" s="262"/>
      <c r="J123" s="248"/>
      <c r="K123" s="256"/>
      <c r="L123" s="256"/>
      <c r="M123" s="256"/>
      <c r="N123" s="248"/>
      <c r="O123" s="248"/>
      <c r="P123" s="175"/>
    </row>
    <row r="124" spans="2:16" x14ac:dyDescent="0.25">
      <c r="B124" s="177"/>
      <c r="C124" s="248"/>
      <c r="D124" s="248"/>
      <c r="E124" s="248"/>
      <c r="F124" s="248"/>
      <c r="G124" s="248"/>
      <c r="H124" s="248"/>
      <c r="I124" s="262"/>
      <c r="J124" s="248"/>
      <c r="K124" s="256"/>
      <c r="L124" s="256"/>
      <c r="M124" s="256"/>
      <c r="N124" s="248"/>
      <c r="O124" s="248"/>
      <c r="P124" s="175"/>
    </row>
    <row r="125" spans="2:16" x14ac:dyDescent="0.25">
      <c r="B125" s="177"/>
      <c r="C125" s="248"/>
      <c r="D125" s="248"/>
      <c r="E125" s="248"/>
      <c r="F125" s="248"/>
      <c r="G125" s="248"/>
      <c r="H125" s="248"/>
      <c r="I125" s="262"/>
      <c r="J125" s="248"/>
      <c r="K125" s="249"/>
      <c r="L125" s="249"/>
      <c r="M125" s="249"/>
      <c r="N125" s="248"/>
      <c r="O125" s="248"/>
      <c r="P125" s="21"/>
    </row>
    <row r="126" spans="2:16" ht="12" x14ac:dyDescent="0.25">
      <c r="B126" s="36"/>
      <c r="C126" s="343" t="s">
        <v>757</v>
      </c>
      <c r="D126" s="343"/>
      <c r="E126" s="343"/>
      <c r="F126" s="343"/>
      <c r="G126" s="343"/>
      <c r="H126" s="343"/>
      <c r="I126" s="343"/>
      <c r="J126" s="218"/>
      <c r="K126" s="218"/>
      <c r="L126" s="340" t="s">
        <v>976</v>
      </c>
      <c r="M126" s="340"/>
      <c r="N126" s="340"/>
      <c r="O126" s="340"/>
      <c r="P126" s="21"/>
    </row>
    <row r="127" spans="2:16" ht="12" x14ac:dyDescent="0.25">
      <c r="B127" s="22"/>
      <c r="C127" s="342" t="s">
        <v>977</v>
      </c>
      <c r="D127" s="342"/>
      <c r="E127" s="342"/>
      <c r="F127" s="342"/>
      <c r="G127" s="342"/>
      <c r="H127" s="342"/>
      <c r="I127" s="342"/>
      <c r="J127" s="217"/>
      <c r="K127" s="217"/>
      <c r="L127" s="341" t="s">
        <v>978</v>
      </c>
      <c r="M127" s="341"/>
      <c r="N127" s="341"/>
      <c r="O127" s="341"/>
      <c r="P127" s="21"/>
    </row>
    <row r="128" spans="2:16" ht="15.75" customHeight="1" x14ac:dyDescent="0.25">
      <c r="B128" s="22"/>
      <c r="C128" s="342" t="s">
        <v>821</v>
      </c>
      <c r="D128" s="342"/>
      <c r="E128" s="342"/>
      <c r="F128" s="342"/>
      <c r="G128" s="342"/>
      <c r="H128" s="342"/>
      <c r="I128" s="342"/>
      <c r="J128" s="219"/>
      <c r="K128" s="264"/>
      <c r="L128" s="336" t="s">
        <v>979</v>
      </c>
      <c r="M128" s="336"/>
      <c r="N128" s="336"/>
      <c r="O128" s="265"/>
      <c r="P128" s="21"/>
    </row>
    <row r="129" spans="2:16" ht="15.75" customHeight="1" x14ac:dyDescent="0.25">
      <c r="B129" s="22"/>
      <c r="C129" s="291"/>
      <c r="D129" s="291"/>
      <c r="E129" s="291"/>
      <c r="F129" s="291"/>
      <c r="G129" s="291"/>
      <c r="H129" s="291"/>
      <c r="I129" s="291"/>
      <c r="J129" s="219"/>
      <c r="K129" s="264"/>
      <c r="L129" s="289"/>
      <c r="M129" s="289"/>
      <c r="N129" s="289"/>
      <c r="O129" s="290"/>
      <c r="P129" s="21"/>
    </row>
    <row r="130" spans="2:16" ht="12" x14ac:dyDescent="0.25">
      <c r="B130" s="22"/>
      <c r="C130" s="274"/>
      <c r="D130" s="275"/>
      <c r="E130" s="275"/>
      <c r="F130" s="275"/>
      <c r="G130" s="275"/>
      <c r="H130" s="274"/>
      <c r="I130" s="276"/>
      <c r="J130" s="219"/>
      <c r="K130" s="264"/>
      <c r="L130" s="277"/>
      <c r="M130" s="277"/>
      <c r="N130" s="278"/>
      <c r="O130" s="265"/>
      <c r="P130" s="21"/>
    </row>
    <row r="131" spans="2:16" ht="12" x14ac:dyDescent="0.25">
      <c r="B131" s="22"/>
      <c r="C131" s="274"/>
      <c r="D131" s="275"/>
      <c r="E131" s="275"/>
      <c r="F131" s="275"/>
      <c r="G131" s="275"/>
      <c r="H131" s="274"/>
      <c r="I131" s="276"/>
      <c r="J131" s="219"/>
      <c r="K131" s="264"/>
      <c r="L131" s="277"/>
      <c r="M131" s="277"/>
      <c r="N131" s="265"/>
      <c r="O131" s="265"/>
      <c r="P131" s="21"/>
    </row>
    <row r="132" spans="2:16" ht="15" customHeight="1" x14ac:dyDescent="0.25">
      <c r="B132" s="22"/>
      <c r="C132" s="274"/>
      <c r="D132" s="275"/>
      <c r="E132" s="275"/>
      <c r="F132" s="275"/>
      <c r="G132" s="279"/>
      <c r="H132" s="340" t="s">
        <v>758</v>
      </c>
      <c r="I132" s="340"/>
      <c r="J132" s="340"/>
      <c r="K132" s="340"/>
      <c r="L132" s="277"/>
      <c r="M132" s="277"/>
      <c r="N132" s="265"/>
      <c r="O132" s="265"/>
      <c r="P132" s="21"/>
    </row>
    <row r="133" spans="2:16" ht="12" x14ac:dyDescent="0.25">
      <c r="B133" s="22"/>
      <c r="C133" s="274"/>
      <c r="D133" s="275"/>
      <c r="E133" s="275"/>
      <c r="F133" s="275"/>
      <c r="G133" s="280"/>
      <c r="H133" s="341" t="s">
        <v>759</v>
      </c>
      <c r="I133" s="341"/>
      <c r="J133" s="341"/>
      <c r="K133" s="341"/>
      <c r="L133" s="277"/>
      <c r="M133" s="277"/>
      <c r="N133" s="265"/>
      <c r="O133" s="265"/>
      <c r="P133" s="21"/>
    </row>
    <row r="134" spans="2:16" s="161" customFormat="1" ht="15" customHeight="1" x14ac:dyDescent="0.25">
      <c r="B134" s="162"/>
      <c r="C134" s="337"/>
      <c r="D134" s="337"/>
      <c r="E134" s="337"/>
      <c r="F134" s="337"/>
      <c r="G134" s="337"/>
      <c r="H134" s="281"/>
      <c r="I134" s="282"/>
      <c r="J134" s="281"/>
      <c r="K134" s="283"/>
      <c r="L134" s="283"/>
      <c r="M134" s="283"/>
      <c r="N134" s="281"/>
      <c r="O134" s="281"/>
      <c r="P134" s="163"/>
    </row>
    <row r="135" spans="2:16" s="37" customFormat="1" ht="13.5" customHeight="1" thickBot="1" x14ac:dyDescent="0.3">
      <c r="B135" s="331"/>
      <c r="C135" s="332"/>
      <c r="D135" s="332"/>
      <c r="E135" s="332"/>
      <c r="F135" s="332"/>
      <c r="G135" s="332"/>
      <c r="H135" s="332"/>
      <c r="I135" s="111"/>
      <c r="J135" s="112"/>
      <c r="K135" s="338"/>
      <c r="L135" s="338"/>
      <c r="M135" s="338"/>
      <c r="N135" s="338"/>
      <c r="O135" s="338"/>
      <c r="P135" s="339"/>
    </row>
  </sheetData>
  <mergeCells count="29">
    <mergeCell ref="H49:K49"/>
    <mergeCell ref="H50:K50"/>
    <mergeCell ref="B52:H52"/>
    <mergeCell ref="G2:P2"/>
    <mergeCell ref="G3:P3"/>
    <mergeCell ref="G4:P4"/>
    <mergeCell ref="G5:P5"/>
    <mergeCell ref="L45:N45"/>
    <mergeCell ref="L43:O43"/>
    <mergeCell ref="L44:O44"/>
    <mergeCell ref="C43:I43"/>
    <mergeCell ref="C44:I44"/>
    <mergeCell ref="C45:I45"/>
    <mergeCell ref="G57:P57"/>
    <mergeCell ref="G55:P55"/>
    <mergeCell ref="G56:P56"/>
    <mergeCell ref="B135:H135"/>
    <mergeCell ref="G58:P58"/>
    <mergeCell ref="L128:N128"/>
    <mergeCell ref="C134:G134"/>
    <mergeCell ref="K135:P135"/>
    <mergeCell ref="L126:O126"/>
    <mergeCell ref="L127:O127"/>
    <mergeCell ref="H132:K132"/>
    <mergeCell ref="H133:K133"/>
    <mergeCell ref="C127:I127"/>
    <mergeCell ref="C126:I126"/>
    <mergeCell ref="C128:I128"/>
    <mergeCell ref="C85:F85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F509"/>
  <sheetViews>
    <sheetView showGridLines="0" workbookViewId="0">
      <selection activeCell="C9" sqref="C9"/>
    </sheetView>
  </sheetViews>
  <sheetFormatPr baseColWidth="10" defaultRowHeight="15" x14ac:dyDescent="0.25"/>
  <cols>
    <col min="1" max="1" width="25.28515625" style="116" bestFit="1" customWidth="1"/>
    <col min="2" max="2" width="45.7109375" style="116" bestFit="1" customWidth="1"/>
    <col min="3" max="3" width="21.28515625" style="115" bestFit="1" customWidth="1"/>
    <col min="4" max="4" width="19.42578125" style="115" bestFit="1" customWidth="1"/>
    <col min="5" max="5" width="20" style="115" bestFit="1" customWidth="1"/>
    <col min="6" max="6" width="21.28515625" style="115" bestFit="1" customWidth="1"/>
    <col min="7" max="16384" width="11.42578125" style="116"/>
  </cols>
  <sheetData>
    <row r="2" spans="1:6" x14ac:dyDescent="0.25">
      <c r="A2" s="114" t="s">
        <v>0</v>
      </c>
      <c r="B2" s="114" t="s">
        <v>1</v>
      </c>
    </row>
    <row r="3" spans="1:6" x14ac:dyDescent="0.25">
      <c r="A3" s="117" t="s">
        <v>2</v>
      </c>
      <c r="B3" s="117" t="s">
        <v>3</v>
      </c>
    </row>
    <row r="4" spans="1:6" x14ac:dyDescent="0.25">
      <c r="A4" s="117" t="s">
        <v>4</v>
      </c>
      <c r="B4" s="117" t="s">
        <v>714</v>
      </c>
    </row>
    <row r="5" spans="1:6" x14ac:dyDescent="0.25">
      <c r="A5" s="117" t="s">
        <v>5</v>
      </c>
      <c r="B5" s="117" t="s">
        <v>1002</v>
      </c>
    </row>
    <row r="6" spans="1:6" x14ac:dyDescent="0.25">
      <c r="A6" s="117" t="s">
        <v>6</v>
      </c>
      <c r="B6" s="117" t="s">
        <v>1003</v>
      </c>
    </row>
    <row r="7" spans="1:6" x14ac:dyDescent="0.25">
      <c r="A7" s="117" t="s">
        <v>7</v>
      </c>
      <c r="B7" s="117" t="s">
        <v>1004</v>
      </c>
    </row>
    <row r="8" spans="1:6" x14ac:dyDescent="0.25">
      <c r="A8" s="117"/>
      <c r="B8" s="117"/>
    </row>
    <row r="9" spans="1:6" s="294" customFormat="1" x14ac:dyDescent="0.25">
      <c r="A9" s="292" t="s">
        <v>8</v>
      </c>
      <c r="B9" s="292" t="s">
        <v>9</v>
      </c>
      <c r="C9" s="293" t="s">
        <v>10</v>
      </c>
      <c r="D9" s="293" t="s">
        <v>11</v>
      </c>
      <c r="E9" s="293" t="s">
        <v>12</v>
      </c>
      <c r="F9" s="293" t="s">
        <v>13</v>
      </c>
    </row>
    <row r="10" spans="1:6" x14ac:dyDescent="0.25">
      <c r="A10" s="117" t="s">
        <v>14</v>
      </c>
      <c r="B10" s="117" t="s">
        <v>15</v>
      </c>
      <c r="C10" s="118">
        <v>237576935750.26001</v>
      </c>
      <c r="D10" s="118">
        <v>28734027440.049999</v>
      </c>
      <c r="E10" s="118">
        <v>31248866948.16</v>
      </c>
      <c r="F10" s="118">
        <v>235062096242.14999</v>
      </c>
    </row>
    <row r="11" spans="1:6" x14ac:dyDescent="0.25">
      <c r="A11" s="117" t="s">
        <v>16</v>
      </c>
      <c r="B11" s="117" t="s">
        <v>17</v>
      </c>
      <c r="C11" s="118">
        <v>0</v>
      </c>
      <c r="D11" s="118">
        <v>21204448803.009998</v>
      </c>
      <c r="E11" s="118">
        <v>21204448803.009998</v>
      </c>
      <c r="F11" s="118">
        <v>0</v>
      </c>
    </row>
    <row r="12" spans="1:6" x14ac:dyDescent="0.25">
      <c r="A12" s="117" t="s">
        <v>19</v>
      </c>
      <c r="B12" s="117" t="s">
        <v>20</v>
      </c>
      <c r="C12" s="118">
        <v>0</v>
      </c>
      <c r="D12" s="118">
        <v>21204448803.009998</v>
      </c>
      <c r="E12" s="118">
        <v>21204448803.009998</v>
      </c>
      <c r="F12" s="118">
        <v>0</v>
      </c>
    </row>
    <row r="13" spans="1:6" x14ac:dyDescent="0.25">
      <c r="A13" s="117" t="s">
        <v>21</v>
      </c>
      <c r="B13" s="117" t="s">
        <v>18</v>
      </c>
      <c r="C13" s="118">
        <v>0</v>
      </c>
      <c r="D13" s="118">
        <v>21204448803.009998</v>
      </c>
      <c r="E13" s="118">
        <v>21204448803.009998</v>
      </c>
      <c r="F13" s="118">
        <v>0</v>
      </c>
    </row>
    <row r="14" spans="1:6" x14ac:dyDescent="0.25">
      <c r="A14" s="117" t="s">
        <v>22</v>
      </c>
      <c r="B14" s="117" t="s">
        <v>18</v>
      </c>
      <c r="C14" s="118">
        <v>0</v>
      </c>
      <c r="D14" s="118">
        <v>21204448803.009998</v>
      </c>
      <c r="E14" s="118">
        <v>21204448803.009998</v>
      </c>
      <c r="F14" s="118">
        <v>0</v>
      </c>
    </row>
    <row r="15" spans="1:6" x14ac:dyDescent="0.25">
      <c r="A15" s="117" t="s">
        <v>23</v>
      </c>
      <c r="B15" s="117" t="s">
        <v>24</v>
      </c>
      <c r="C15" s="118">
        <v>188757182.94999999</v>
      </c>
      <c r="D15" s="118">
        <v>211432105</v>
      </c>
      <c r="E15" s="118">
        <v>151250635</v>
      </c>
      <c r="F15" s="118">
        <v>248938652.94999999</v>
      </c>
    </row>
    <row r="16" spans="1:6" ht="30" x14ac:dyDescent="0.25">
      <c r="A16" s="117" t="s">
        <v>25</v>
      </c>
      <c r="B16" s="117" t="s">
        <v>26</v>
      </c>
      <c r="C16" s="118">
        <v>0</v>
      </c>
      <c r="D16" s="118">
        <v>1034252</v>
      </c>
      <c r="E16" s="118">
        <v>1034252</v>
      </c>
      <c r="F16" s="118">
        <v>0</v>
      </c>
    </row>
    <row r="17" spans="1:6" x14ac:dyDescent="0.25">
      <c r="A17" s="117" t="s">
        <v>27</v>
      </c>
      <c r="B17" s="117" t="s">
        <v>28</v>
      </c>
      <c r="C17" s="118">
        <v>0</v>
      </c>
      <c r="D17" s="118">
        <v>1034252</v>
      </c>
      <c r="E17" s="118">
        <v>1034252</v>
      </c>
      <c r="F17" s="118">
        <v>0</v>
      </c>
    </row>
    <row r="18" spans="1:6" x14ac:dyDescent="0.25">
      <c r="A18" s="117" t="s">
        <v>29</v>
      </c>
      <c r="B18" s="117" t="s">
        <v>28</v>
      </c>
      <c r="C18" s="118">
        <v>0</v>
      </c>
      <c r="D18" s="118">
        <v>1034252</v>
      </c>
      <c r="E18" s="118">
        <v>1034252</v>
      </c>
      <c r="F18" s="118">
        <v>0</v>
      </c>
    </row>
    <row r="19" spans="1:6" x14ac:dyDescent="0.25">
      <c r="A19" s="117" t="s">
        <v>31</v>
      </c>
      <c r="B19" s="117" t="s">
        <v>32</v>
      </c>
      <c r="C19" s="118">
        <v>525644300.80000001</v>
      </c>
      <c r="D19" s="118">
        <v>210397853</v>
      </c>
      <c r="E19" s="118">
        <v>150216383</v>
      </c>
      <c r="F19" s="118">
        <v>585825770.79999995</v>
      </c>
    </row>
    <row r="20" spans="1:6" x14ac:dyDescent="0.25">
      <c r="A20" s="117" t="s">
        <v>34</v>
      </c>
      <c r="B20" s="117" t="s">
        <v>35</v>
      </c>
      <c r="C20" s="118">
        <v>490678597.79000002</v>
      </c>
      <c r="D20" s="118">
        <v>153477994</v>
      </c>
      <c r="E20" s="118">
        <v>108330813</v>
      </c>
      <c r="F20" s="118">
        <v>535825778.79000002</v>
      </c>
    </row>
    <row r="21" spans="1:6" x14ac:dyDescent="0.25">
      <c r="A21" s="117" t="s">
        <v>36</v>
      </c>
      <c r="B21" s="117" t="s">
        <v>35</v>
      </c>
      <c r="C21" s="118">
        <v>490678597.79000002</v>
      </c>
      <c r="D21" s="118">
        <v>153477994</v>
      </c>
      <c r="E21" s="118">
        <v>108330813</v>
      </c>
      <c r="F21" s="118">
        <v>535825778.79000002</v>
      </c>
    </row>
    <row r="22" spans="1:6" x14ac:dyDescent="0.25">
      <c r="A22" s="117" t="s">
        <v>37</v>
      </c>
      <c r="B22" s="117" t="s">
        <v>38</v>
      </c>
      <c r="C22" s="118">
        <v>31280246</v>
      </c>
      <c r="D22" s="118">
        <v>0</v>
      </c>
      <c r="E22" s="118">
        <v>0</v>
      </c>
      <c r="F22" s="118">
        <v>31280246</v>
      </c>
    </row>
    <row r="23" spans="1:6" x14ac:dyDescent="0.25">
      <c r="A23" s="117" t="s">
        <v>39</v>
      </c>
      <c r="B23" s="117" t="s">
        <v>38</v>
      </c>
      <c r="C23" s="118">
        <v>31280246</v>
      </c>
      <c r="D23" s="118">
        <v>0</v>
      </c>
      <c r="E23" s="118">
        <v>0</v>
      </c>
      <c r="F23" s="118">
        <v>31280246</v>
      </c>
    </row>
    <row r="24" spans="1:6" x14ac:dyDescent="0.25">
      <c r="A24" s="117" t="s">
        <v>40</v>
      </c>
      <c r="B24" s="117" t="s">
        <v>41</v>
      </c>
      <c r="C24" s="118">
        <v>5.01</v>
      </c>
      <c r="D24" s="118">
        <v>56688736</v>
      </c>
      <c r="E24" s="118">
        <v>40970265</v>
      </c>
      <c r="F24" s="118">
        <v>15718476.01</v>
      </c>
    </row>
    <row r="25" spans="1:6" x14ac:dyDescent="0.25">
      <c r="A25" s="117" t="s">
        <v>42</v>
      </c>
      <c r="B25" s="117" t="s">
        <v>41</v>
      </c>
      <c r="C25" s="118">
        <v>5.01</v>
      </c>
      <c r="D25" s="118">
        <v>56688736</v>
      </c>
      <c r="E25" s="118">
        <v>40970265</v>
      </c>
      <c r="F25" s="118">
        <v>15718476.01</v>
      </c>
    </row>
    <row r="26" spans="1:6" x14ac:dyDescent="0.25">
      <c r="A26" s="117" t="s">
        <v>954</v>
      </c>
      <c r="B26" s="117" t="s">
        <v>955</v>
      </c>
      <c r="C26" s="118">
        <v>0</v>
      </c>
      <c r="D26" s="118">
        <v>231123</v>
      </c>
      <c r="E26" s="118">
        <v>231123</v>
      </c>
      <c r="F26" s="118">
        <v>0</v>
      </c>
    </row>
    <row r="27" spans="1:6" x14ac:dyDescent="0.25">
      <c r="A27" s="117" t="s">
        <v>956</v>
      </c>
      <c r="B27" s="117" t="s">
        <v>955</v>
      </c>
      <c r="C27" s="118">
        <v>0</v>
      </c>
      <c r="D27" s="118">
        <v>231123</v>
      </c>
      <c r="E27" s="118">
        <v>231123</v>
      </c>
      <c r="F27" s="118">
        <v>0</v>
      </c>
    </row>
    <row r="28" spans="1:6" x14ac:dyDescent="0.25">
      <c r="A28" s="117" t="s">
        <v>43</v>
      </c>
      <c r="B28" s="117" t="s">
        <v>44</v>
      </c>
      <c r="C28" s="118">
        <v>3685452</v>
      </c>
      <c r="D28" s="118">
        <v>0</v>
      </c>
      <c r="E28" s="118">
        <v>684182</v>
      </c>
      <c r="F28" s="118">
        <v>3001270</v>
      </c>
    </row>
    <row r="29" spans="1:6" x14ac:dyDescent="0.25">
      <c r="A29" s="117" t="s">
        <v>45</v>
      </c>
      <c r="B29" s="117" t="s">
        <v>44</v>
      </c>
      <c r="C29" s="118">
        <v>3685452</v>
      </c>
      <c r="D29" s="118">
        <v>0</v>
      </c>
      <c r="E29" s="118">
        <v>684182</v>
      </c>
      <c r="F29" s="118">
        <v>3001270</v>
      </c>
    </row>
    <row r="30" spans="1:6" x14ac:dyDescent="0.25">
      <c r="A30" s="117" t="s">
        <v>854</v>
      </c>
      <c r="B30" s="117" t="s">
        <v>855</v>
      </c>
      <c r="C30" s="118">
        <v>15111773</v>
      </c>
      <c r="D30" s="118">
        <v>0</v>
      </c>
      <c r="E30" s="118">
        <v>0</v>
      </c>
      <c r="F30" s="118">
        <v>15111773</v>
      </c>
    </row>
    <row r="31" spans="1:6" x14ac:dyDescent="0.25">
      <c r="A31" s="117" t="s">
        <v>856</v>
      </c>
      <c r="B31" s="117" t="s">
        <v>857</v>
      </c>
      <c r="C31" s="118">
        <v>15111773</v>
      </c>
      <c r="D31" s="118">
        <v>0</v>
      </c>
      <c r="E31" s="118">
        <v>0</v>
      </c>
      <c r="F31" s="118">
        <v>15111773</v>
      </c>
    </row>
    <row r="32" spans="1:6" x14ac:dyDescent="0.25">
      <c r="A32" s="117" t="s">
        <v>858</v>
      </c>
      <c r="B32" s="117" t="s">
        <v>857</v>
      </c>
      <c r="C32" s="118">
        <v>15111773</v>
      </c>
      <c r="D32" s="118">
        <v>0</v>
      </c>
      <c r="E32" s="118">
        <v>0</v>
      </c>
      <c r="F32" s="118">
        <v>15111773</v>
      </c>
    </row>
    <row r="33" spans="1:6" ht="30" x14ac:dyDescent="0.25">
      <c r="A33" s="117" t="s">
        <v>859</v>
      </c>
      <c r="B33" s="117" t="s">
        <v>860</v>
      </c>
      <c r="C33" s="118">
        <v>-351998890.85000002</v>
      </c>
      <c r="D33" s="118">
        <v>0</v>
      </c>
      <c r="E33" s="118">
        <v>0</v>
      </c>
      <c r="F33" s="118">
        <v>-351998890.85000002</v>
      </c>
    </row>
    <row r="34" spans="1:6" x14ac:dyDescent="0.25">
      <c r="A34" s="117" t="s">
        <v>947</v>
      </c>
      <c r="B34" s="117" t="s">
        <v>44</v>
      </c>
      <c r="C34" s="118">
        <v>-351998890.85000002</v>
      </c>
      <c r="D34" s="118">
        <v>0</v>
      </c>
      <c r="E34" s="118">
        <v>0</v>
      </c>
      <c r="F34" s="118">
        <v>-351998890.85000002</v>
      </c>
    </row>
    <row r="35" spans="1:6" x14ac:dyDescent="0.25">
      <c r="A35" s="117" t="s">
        <v>946</v>
      </c>
      <c r="B35" s="117" t="s">
        <v>44</v>
      </c>
      <c r="C35" s="118">
        <v>-351998890.85000002</v>
      </c>
      <c r="D35" s="118">
        <v>0</v>
      </c>
      <c r="E35" s="118">
        <v>0</v>
      </c>
      <c r="F35" s="118">
        <v>-351998890.85000002</v>
      </c>
    </row>
    <row r="36" spans="1:6" x14ac:dyDescent="0.25">
      <c r="A36" s="117" t="s">
        <v>46</v>
      </c>
      <c r="B36" s="117" t="s">
        <v>47</v>
      </c>
      <c r="C36" s="118">
        <v>203825038543.89999</v>
      </c>
      <c r="D36" s="118">
        <v>7231473033.5699997</v>
      </c>
      <c r="E36" s="118">
        <v>8287268687.9099998</v>
      </c>
      <c r="F36" s="118">
        <v>202769242889.56</v>
      </c>
    </row>
    <row r="37" spans="1:6" x14ac:dyDescent="0.25">
      <c r="A37" s="117" t="s">
        <v>48</v>
      </c>
      <c r="B37" s="117" t="s">
        <v>49</v>
      </c>
      <c r="C37" s="118">
        <v>25990211992</v>
      </c>
      <c r="D37" s="118">
        <v>0</v>
      </c>
      <c r="E37" s="118">
        <v>0</v>
      </c>
      <c r="F37" s="118">
        <v>25990211992</v>
      </c>
    </row>
    <row r="38" spans="1:6" x14ac:dyDescent="0.25">
      <c r="A38" s="117" t="s">
        <v>50</v>
      </c>
      <c r="B38" s="117" t="s">
        <v>51</v>
      </c>
      <c r="C38" s="118">
        <v>25990211992</v>
      </c>
      <c r="D38" s="118">
        <v>0</v>
      </c>
      <c r="E38" s="118">
        <v>0</v>
      </c>
      <c r="F38" s="118">
        <v>25990211992</v>
      </c>
    </row>
    <row r="39" spans="1:6" x14ac:dyDescent="0.25">
      <c r="A39" s="117" t="s">
        <v>52</v>
      </c>
      <c r="B39" s="117" t="s">
        <v>51</v>
      </c>
      <c r="C39" s="118">
        <v>25990211992</v>
      </c>
      <c r="D39" s="118">
        <v>0</v>
      </c>
      <c r="E39" s="118">
        <v>0</v>
      </c>
      <c r="F39" s="118">
        <v>25990211992</v>
      </c>
    </row>
    <row r="40" spans="1:6" x14ac:dyDescent="0.25">
      <c r="A40" s="117" t="s">
        <v>53</v>
      </c>
      <c r="B40" s="117" t="s">
        <v>54</v>
      </c>
      <c r="C40" s="118">
        <v>5815918590.7799997</v>
      </c>
      <c r="D40" s="118">
        <v>180987121.15000001</v>
      </c>
      <c r="E40" s="118">
        <v>5842859592.96</v>
      </c>
      <c r="F40" s="118">
        <v>154046118.97</v>
      </c>
    </row>
    <row r="41" spans="1:6" x14ac:dyDescent="0.25">
      <c r="A41" s="117" t="s">
        <v>55</v>
      </c>
      <c r="B41" s="117" t="s">
        <v>56</v>
      </c>
      <c r="C41" s="118">
        <v>1884948122.6099999</v>
      </c>
      <c r="D41" s="118">
        <v>1.84</v>
      </c>
      <c r="E41" s="118">
        <v>1884948124.45</v>
      </c>
      <c r="F41" s="118">
        <v>0</v>
      </c>
    </row>
    <row r="42" spans="1:6" x14ac:dyDescent="0.25">
      <c r="A42" s="117" t="s">
        <v>58</v>
      </c>
      <c r="B42" s="117" t="s">
        <v>59</v>
      </c>
      <c r="C42" s="118">
        <v>1884948122.6099999</v>
      </c>
      <c r="D42" s="118">
        <v>1.84</v>
      </c>
      <c r="E42" s="118">
        <v>1884948124.45</v>
      </c>
      <c r="F42" s="118">
        <v>0</v>
      </c>
    </row>
    <row r="43" spans="1:6" x14ac:dyDescent="0.25">
      <c r="A43" s="117" t="s">
        <v>62</v>
      </c>
      <c r="B43" s="117" t="s">
        <v>63</v>
      </c>
      <c r="C43" s="118">
        <v>61762712.969999999</v>
      </c>
      <c r="D43" s="118">
        <v>68436800</v>
      </c>
      <c r="E43" s="118">
        <v>88703713</v>
      </c>
      <c r="F43" s="118">
        <v>41495799.969999999</v>
      </c>
    </row>
    <row r="44" spans="1:6" x14ac:dyDescent="0.25">
      <c r="A44" s="117" t="s">
        <v>64</v>
      </c>
      <c r="B44" s="117" t="s">
        <v>65</v>
      </c>
      <c r="C44" s="118">
        <v>8996999.9700000007</v>
      </c>
      <c r="D44" s="118">
        <v>0</v>
      </c>
      <c r="E44" s="118">
        <v>0</v>
      </c>
      <c r="F44" s="118">
        <v>8996999.9700000007</v>
      </c>
    </row>
    <row r="45" spans="1:6" x14ac:dyDescent="0.25">
      <c r="A45" s="117" t="s">
        <v>66</v>
      </c>
      <c r="B45" s="117" t="s">
        <v>67</v>
      </c>
      <c r="C45" s="118">
        <v>52765713</v>
      </c>
      <c r="D45" s="118">
        <v>68436800</v>
      </c>
      <c r="E45" s="118">
        <v>88703713</v>
      </c>
      <c r="F45" s="118">
        <v>32498800</v>
      </c>
    </row>
    <row r="46" spans="1:6" x14ac:dyDescent="0.25">
      <c r="A46" s="117" t="s">
        <v>68</v>
      </c>
      <c r="B46" s="117" t="s">
        <v>69</v>
      </c>
      <c r="C46" s="118">
        <v>3869207755.1999998</v>
      </c>
      <c r="D46" s="118">
        <v>112550319.31</v>
      </c>
      <c r="E46" s="118">
        <v>3869207755.5100002</v>
      </c>
      <c r="F46" s="118">
        <v>112550319</v>
      </c>
    </row>
    <row r="47" spans="1:6" x14ac:dyDescent="0.25">
      <c r="A47" s="117" t="s">
        <v>70</v>
      </c>
      <c r="B47" s="117" t="s">
        <v>71</v>
      </c>
      <c r="C47" s="118">
        <v>547040485.28999996</v>
      </c>
      <c r="D47" s="118">
        <v>0.31</v>
      </c>
      <c r="E47" s="118">
        <v>547040485.60000002</v>
      </c>
      <c r="F47" s="118">
        <v>0</v>
      </c>
    </row>
    <row r="48" spans="1:6" x14ac:dyDescent="0.25">
      <c r="A48" s="117" t="s">
        <v>72</v>
      </c>
      <c r="B48" s="117" t="s">
        <v>73</v>
      </c>
      <c r="C48" s="118">
        <v>3322167269.9099998</v>
      </c>
      <c r="D48" s="118">
        <v>112550319</v>
      </c>
      <c r="E48" s="118">
        <v>3322167269.9099998</v>
      </c>
      <c r="F48" s="118">
        <v>112550319</v>
      </c>
    </row>
    <row r="49" spans="1:6" ht="30" x14ac:dyDescent="0.25">
      <c r="A49" s="117" t="s">
        <v>78</v>
      </c>
      <c r="B49" s="117" t="s">
        <v>79</v>
      </c>
      <c r="C49" s="118">
        <v>4521402286.5799999</v>
      </c>
      <c r="D49" s="118">
        <v>253265303.49000001</v>
      </c>
      <c r="E49" s="118">
        <v>169493430.72999999</v>
      </c>
      <c r="F49" s="118">
        <v>4605174159.3400002</v>
      </c>
    </row>
    <row r="50" spans="1:6" x14ac:dyDescent="0.25">
      <c r="A50" s="117" t="s">
        <v>916</v>
      </c>
      <c r="B50" s="117" t="s">
        <v>163</v>
      </c>
      <c r="C50" s="118">
        <v>14916744.17</v>
      </c>
      <c r="D50" s="118">
        <v>0</v>
      </c>
      <c r="E50" s="118">
        <v>0</v>
      </c>
      <c r="F50" s="118">
        <v>14916744.17</v>
      </c>
    </row>
    <row r="51" spans="1:6" x14ac:dyDescent="0.25">
      <c r="A51" s="117" t="s">
        <v>915</v>
      </c>
      <c r="B51" s="117" t="s">
        <v>108</v>
      </c>
      <c r="C51" s="118">
        <v>14916744.17</v>
      </c>
      <c r="D51" s="118">
        <v>0</v>
      </c>
      <c r="E51" s="118">
        <v>0</v>
      </c>
      <c r="F51" s="118">
        <v>14916744.17</v>
      </c>
    </row>
    <row r="52" spans="1:6" x14ac:dyDescent="0.25">
      <c r="A52" s="117" t="s">
        <v>82</v>
      </c>
      <c r="B52" s="117" t="s">
        <v>56</v>
      </c>
      <c r="C52" s="118">
        <v>1102712835.1700001</v>
      </c>
      <c r="D52" s="118">
        <v>0</v>
      </c>
      <c r="E52" s="118">
        <v>14122260.949999999</v>
      </c>
      <c r="F52" s="118">
        <v>1088590574.22</v>
      </c>
    </row>
    <row r="53" spans="1:6" x14ac:dyDescent="0.25">
      <c r="A53" s="117" t="s">
        <v>83</v>
      </c>
      <c r="B53" s="117" t="s">
        <v>57</v>
      </c>
      <c r="C53" s="118">
        <v>27508281.530000001</v>
      </c>
      <c r="D53" s="118">
        <v>0</v>
      </c>
      <c r="E53" s="118">
        <v>0</v>
      </c>
      <c r="F53" s="118">
        <v>27508281.530000001</v>
      </c>
    </row>
    <row r="54" spans="1:6" x14ac:dyDescent="0.25">
      <c r="A54" s="117" t="s">
        <v>84</v>
      </c>
      <c r="B54" s="117" t="s">
        <v>59</v>
      </c>
      <c r="C54" s="118">
        <v>1075204553.6400001</v>
      </c>
      <c r="D54" s="118">
        <v>0</v>
      </c>
      <c r="E54" s="118">
        <v>14122260.949999999</v>
      </c>
      <c r="F54" s="118">
        <v>1061082292.6900001</v>
      </c>
    </row>
    <row r="55" spans="1:6" x14ac:dyDescent="0.25">
      <c r="A55" s="117" t="s">
        <v>861</v>
      </c>
      <c r="B55" s="117" t="s">
        <v>60</v>
      </c>
      <c r="C55" s="118">
        <v>5025210</v>
      </c>
      <c r="D55" s="118">
        <v>0</v>
      </c>
      <c r="E55" s="118">
        <v>0</v>
      </c>
      <c r="F55" s="118">
        <v>5025210</v>
      </c>
    </row>
    <row r="56" spans="1:6" x14ac:dyDescent="0.25">
      <c r="A56" s="117" t="s">
        <v>862</v>
      </c>
      <c r="B56" s="117" t="s">
        <v>61</v>
      </c>
      <c r="C56" s="118">
        <v>5025210</v>
      </c>
      <c r="D56" s="118">
        <v>0</v>
      </c>
      <c r="E56" s="118">
        <v>0</v>
      </c>
      <c r="F56" s="118">
        <v>5025210</v>
      </c>
    </row>
    <row r="57" spans="1:6" x14ac:dyDescent="0.25">
      <c r="A57" s="117" t="s">
        <v>85</v>
      </c>
      <c r="B57" s="117" t="s">
        <v>63</v>
      </c>
      <c r="C57" s="118">
        <v>363784021.97000003</v>
      </c>
      <c r="D57" s="118">
        <v>57999243.579999998</v>
      </c>
      <c r="E57" s="118">
        <v>88578767.170000002</v>
      </c>
      <c r="F57" s="118">
        <v>333204498.38</v>
      </c>
    </row>
    <row r="58" spans="1:6" x14ac:dyDescent="0.25">
      <c r="A58" s="117" t="s">
        <v>86</v>
      </c>
      <c r="B58" s="117" t="s">
        <v>65</v>
      </c>
      <c r="C58" s="118">
        <v>116644747.55</v>
      </c>
      <c r="D58" s="118">
        <v>11445491.35</v>
      </c>
      <c r="E58" s="118">
        <v>3060204</v>
      </c>
      <c r="F58" s="118">
        <v>125030034.90000001</v>
      </c>
    </row>
    <row r="59" spans="1:6" x14ac:dyDescent="0.25">
      <c r="A59" s="117" t="s">
        <v>87</v>
      </c>
      <c r="B59" s="117" t="s">
        <v>67</v>
      </c>
      <c r="C59" s="118">
        <v>247139274.41999999</v>
      </c>
      <c r="D59" s="118">
        <v>46553752.229999997</v>
      </c>
      <c r="E59" s="118">
        <v>85518563.170000002</v>
      </c>
      <c r="F59" s="118">
        <v>208174463.47999999</v>
      </c>
    </row>
    <row r="60" spans="1:6" x14ac:dyDescent="0.25">
      <c r="A60" s="117" t="s">
        <v>89</v>
      </c>
      <c r="B60" s="117" t="s">
        <v>69</v>
      </c>
      <c r="C60" s="118">
        <v>1504153274.98</v>
      </c>
      <c r="D60" s="118">
        <v>195266059.91</v>
      </c>
      <c r="E60" s="118">
        <v>66792402.609999999</v>
      </c>
      <c r="F60" s="118">
        <v>1632626932.28</v>
      </c>
    </row>
    <row r="61" spans="1:6" x14ac:dyDescent="0.25">
      <c r="A61" s="117" t="s">
        <v>90</v>
      </c>
      <c r="B61" s="117" t="s">
        <v>71</v>
      </c>
      <c r="C61" s="118">
        <v>1202237555.4300001</v>
      </c>
      <c r="D61" s="118">
        <v>64498056</v>
      </c>
      <c r="E61" s="118">
        <v>14265858</v>
      </c>
      <c r="F61" s="118">
        <v>1252469753.4300001</v>
      </c>
    </row>
    <row r="62" spans="1:6" x14ac:dyDescent="0.25">
      <c r="A62" s="117" t="s">
        <v>91</v>
      </c>
      <c r="B62" s="117" t="s">
        <v>73</v>
      </c>
      <c r="C62" s="118">
        <v>301915719.55000001</v>
      </c>
      <c r="D62" s="118">
        <v>122551642.7</v>
      </c>
      <c r="E62" s="118">
        <v>52526544.609999999</v>
      </c>
      <c r="F62" s="118">
        <v>371940817.63999999</v>
      </c>
    </row>
    <row r="63" spans="1:6" x14ac:dyDescent="0.25">
      <c r="A63" s="117" t="s">
        <v>1005</v>
      </c>
      <c r="B63" s="117" t="s">
        <v>74</v>
      </c>
      <c r="C63" s="118">
        <v>0</v>
      </c>
      <c r="D63" s="118">
        <v>8216361.21</v>
      </c>
      <c r="E63" s="118">
        <v>0</v>
      </c>
      <c r="F63" s="118">
        <v>8216361.21</v>
      </c>
    </row>
    <row r="64" spans="1:6" x14ac:dyDescent="0.25">
      <c r="A64" s="117" t="s">
        <v>92</v>
      </c>
      <c r="B64" s="117" t="s">
        <v>75</v>
      </c>
      <c r="C64" s="118">
        <v>1530810200.29</v>
      </c>
      <c r="D64" s="118">
        <v>0</v>
      </c>
      <c r="E64" s="118">
        <v>0</v>
      </c>
      <c r="F64" s="118">
        <v>1530810200.29</v>
      </c>
    </row>
    <row r="65" spans="1:6" x14ac:dyDescent="0.25">
      <c r="A65" s="117" t="s">
        <v>93</v>
      </c>
      <c r="B65" s="117" t="s">
        <v>76</v>
      </c>
      <c r="C65" s="118">
        <v>1530810200.29</v>
      </c>
      <c r="D65" s="118">
        <v>0</v>
      </c>
      <c r="E65" s="118">
        <v>0</v>
      </c>
      <c r="F65" s="118">
        <v>1530810200.29</v>
      </c>
    </row>
    <row r="66" spans="1:6" x14ac:dyDescent="0.25">
      <c r="A66" s="117" t="s">
        <v>96</v>
      </c>
      <c r="B66" s="117" t="s">
        <v>97</v>
      </c>
      <c r="C66" s="118">
        <v>131931229691</v>
      </c>
      <c r="D66" s="118">
        <v>0</v>
      </c>
      <c r="E66" s="118">
        <v>0</v>
      </c>
      <c r="F66" s="118">
        <v>131931229691</v>
      </c>
    </row>
    <row r="67" spans="1:6" x14ac:dyDescent="0.25">
      <c r="A67" s="117" t="s">
        <v>98</v>
      </c>
      <c r="B67" s="117" t="s">
        <v>99</v>
      </c>
      <c r="C67" s="118">
        <v>131931229691</v>
      </c>
      <c r="D67" s="118">
        <v>0</v>
      </c>
      <c r="E67" s="118">
        <v>0</v>
      </c>
      <c r="F67" s="118">
        <v>131931229691</v>
      </c>
    </row>
    <row r="68" spans="1:6" x14ac:dyDescent="0.25">
      <c r="A68" s="117" t="s">
        <v>100</v>
      </c>
      <c r="B68" s="117" t="s">
        <v>99</v>
      </c>
      <c r="C68" s="118">
        <v>131931229691</v>
      </c>
      <c r="D68" s="118">
        <v>0</v>
      </c>
      <c r="E68" s="118">
        <v>0</v>
      </c>
      <c r="F68" s="118">
        <v>131931229691</v>
      </c>
    </row>
    <row r="69" spans="1:6" x14ac:dyDescent="0.25">
      <c r="A69" s="117" t="s">
        <v>101</v>
      </c>
      <c r="B69" s="117" t="s">
        <v>102</v>
      </c>
      <c r="C69" s="118">
        <v>1871948202.48</v>
      </c>
      <c r="D69" s="118">
        <v>0</v>
      </c>
      <c r="E69" s="118">
        <v>0</v>
      </c>
      <c r="F69" s="118">
        <v>1871948202.48</v>
      </c>
    </row>
    <row r="70" spans="1:6" x14ac:dyDescent="0.25">
      <c r="A70" s="117" t="s">
        <v>103</v>
      </c>
      <c r="B70" s="117" t="s">
        <v>81</v>
      </c>
      <c r="C70" s="118">
        <v>1871948202.48</v>
      </c>
      <c r="D70" s="118">
        <v>0</v>
      </c>
      <c r="E70" s="118">
        <v>0</v>
      </c>
      <c r="F70" s="118">
        <v>1871948202.48</v>
      </c>
    </row>
    <row r="71" spans="1:6" x14ac:dyDescent="0.25">
      <c r="A71" s="117" t="s">
        <v>104</v>
      </c>
      <c r="B71" s="117" t="s">
        <v>81</v>
      </c>
      <c r="C71" s="118">
        <v>1871948202.48</v>
      </c>
      <c r="D71" s="118">
        <v>0</v>
      </c>
      <c r="E71" s="118">
        <v>0</v>
      </c>
      <c r="F71" s="118">
        <v>1871948202.48</v>
      </c>
    </row>
    <row r="72" spans="1:6" x14ac:dyDescent="0.25">
      <c r="A72" s="117" t="s">
        <v>105</v>
      </c>
      <c r="B72" s="117" t="s">
        <v>106</v>
      </c>
      <c r="C72" s="118">
        <v>12851075.300000001</v>
      </c>
      <c r="D72" s="118">
        <v>0</v>
      </c>
      <c r="E72" s="118">
        <v>0</v>
      </c>
      <c r="F72" s="118">
        <v>12851075.300000001</v>
      </c>
    </row>
    <row r="73" spans="1:6" x14ac:dyDescent="0.25">
      <c r="A73" s="117" t="s">
        <v>107</v>
      </c>
      <c r="B73" s="117" t="s">
        <v>108</v>
      </c>
      <c r="C73" s="118">
        <v>12851075.300000001</v>
      </c>
      <c r="D73" s="118">
        <v>0</v>
      </c>
      <c r="E73" s="118">
        <v>0</v>
      </c>
      <c r="F73" s="118">
        <v>12851075.300000001</v>
      </c>
    </row>
    <row r="74" spans="1:6" x14ac:dyDescent="0.25">
      <c r="A74" s="117" t="s">
        <v>109</v>
      </c>
      <c r="B74" s="117" t="s">
        <v>108</v>
      </c>
      <c r="C74" s="118">
        <v>12851075.300000001</v>
      </c>
      <c r="D74" s="118">
        <v>0</v>
      </c>
      <c r="E74" s="118">
        <v>0</v>
      </c>
      <c r="F74" s="118">
        <v>12851075.300000001</v>
      </c>
    </row>
    <row r="75" spans="1:6" x14ac:dyDescent="0.25">
      <c r="A75" s="117" t="s">
        <v>110</v>
      </c>
      <c r="B75" s="117" t="s">
        <v>111</v>
      </c>
      <c r="C75" s="118">
        <v>32602055331.75</v>
      </c>
      <c r="D75" s="118">
        <v>1899070385.4000001</v>
      </c>
      <c r="E75" s="118">
        <v>1.84</v>
      </c>
      <c r="F75" s="118">
        <v>34501125715.309998</v>
      </c>
    </row>
    <row r="76" spans="1:6" x14ac:dyDescent="0.25">
      <c r="A76" s="117" t="s">
        <v>112</v>
      </c>
      <c r="B76" s="117" t="s">
        <v>57</v>
      </c>
      <c r="C76" s="118">
        <v>618635931.78999996</v>
      </c>
      <c r="D76" s="118">
        <v>0</v>
      </c>
      <c r="E76" s="118">
        <v>0</v>
      </c>
      <c r="F76" s="118">
        <v>618635931.78999996</v>
      </c>
    </row>
    <row r="77" spans="1:6" x14ac:dyDescent="0.25">
      <c r="A77" s="117" t="s">
        <v>113</v>
      </c>
      <c r="B77" s="117" t="s">
        <v>57</v>
      </c>
      <c r="C77" s="118">
        <v>618635931.78999996</v>
      </c>
      <c r="D77" s="118">
        <v>0</v>
      </c>
      <c r="E77" s="118">
        <v>0</v>
      </c>
      <c r="F77" s="118">
        <v>618635931.78999996</v>
      </c>
    </row>
    <row r="78" spans="1:6" x14ac:dyDescent="0.25">
      <c r="A78" s="117" t="s">
        <v>114</v>
      </c>
      <c r="B78" s="117" t="s">
        <v>59</v>
      </c>
      <c r="C78" s="118">
        <v>31983419399.959999</v>
      </c>
      <c r="D78" s="118">
        <v>1899070385.4000001</v>
      </c>
      <c r="E78" s="118">
        <v>1.84</v>
      </c>
      <c r="F78" s="118">
        <v>33882489783.52</v>
      </c>
    </row>
    <row r="79" spans="1:6" x14ac:dyDescent="0.25">
      <c r="A79" s="117" t="s">
        <v>115</v>
      </c>
      <c r="B79" s="117" t="s">
        <v>59</v>
      </c>
      <c r="C79" s="118">
        <v>31983419399.959999</v>
      </c>
      <c r="D79" s="118">
        <v>1899070385.4000001</v>
      </c>
      <c r="E79" s="118">
        <v>1.84</v>
      </c>
      <c r="F79" s="118">
        <v>33882489783.52</v>
      </c>
    </row>
    <row r="80" spans="1:6" x14ac:dyDescent="0.25">
      <c r="A80" s="117" t="s">
        <v>116</v>
      </c>
      <c r="B80" s="117" t="s">
        <v>117</v>
      </c>
      <c r="C80" s="118">
        <v>29056158.609999999</v>
      </c>
      <c r="D80" s="118">
        <v>0</v>
      </c>
      <c r="E80" s="118">
        <v>0</v>
      </c>
      <c r="F80" s="118">
        <v>29056158.609999999</v>
      </c>
    </row>
    <row r="81" spans="1:6" x14ac:dyDescent="0.25">
      <c r="A81" s="117" t="s">
        <v>118</v>
      </c>
      <c r="B81" s="117" t="s">
        <v>61</v>
      </c>
      <c r="C81" s="118">
        <v>29056158.609999999</v>
      </c>
      <c r="D81" s="118">
        <v>0</v>
      </c>
      <c r="E81" s="118">
        <v>0</v>
      </c>
      <c r="F81" s="118">
        <v>29056158.609999999</v>
      </c>
    </row>
    <row r="82" spans="1:6" x14ac:dyDescent="0.25">
      <c r="A82" s="117" t="s">
        <v>119</v>
      </c>
      <c r="B82" s="117" t="s">
        <v>61</v>
      </c>
      <c r="C82" s="118">
        <v>29056158.609999999</v>
      </c>
      <c r="D82" s="118">
        <v>0</v>
      </c>
      <c r="E82" s="118">
        <v>0</v>
      </c>
      <c r="F82" s="118">
        <v>29056158.609999999</v>
      </c>
    </row>
    <row r="83" spans="1:6" x14ac:dyDescent="0.25">
      <c r="A83" s="117" t="s">
        <v>120</v>
      </c>
      <c r="B83" s="117" t="s">
        <v>121</v>
      </c>
      <c r="C83" s="118">
        <v>5187493980.5299997</v>
      </c>
      <c r="D83" s="118">
        <v>116143107.29000001</v>
      </c>
      <c r="E83" s="118">
        <v>89867273.150000006</v>
      </c>
      <c r="F83" s="118">
        <v>5213769814.6700001</v>
      </c>
    </row>
    <row r="84" spans="1:6" x14ac:dyDescent="0.25">
      <c r="A84" s="117" t="s">
        <v>122</v>
      </c>
      <c r="B84" s="117" t="s">
        <v>65</v>
      </c>
      <c r="C84" s="118">
        <v>3482709437.5999999</v>
      </c>
      <c r="D84" s="118">
        <v>3060204</v>
      </c>
      <c r="E84" s="118">
        <v>11445491.35</v>
      </c>
      <c r="F84" s="118">
        <v>3474324150.25</v>
      </c>
    </row>
    <row r="85" spans="1:6" x14ac:dyDescent="0.25">
      <c r="A85" s="117" t="s">
        <v>123</v>
      </c>
      <c r="B85" s="117" t="s">
        <v>65</v>
      </c>
      <c r="C85" s="118">
        <v>3482709437.5999999</v>
      </c>
      <c r="D85" s="118">
        <v>3060204</v>
      </c>
      <c r="E85" s="118">
        <v>11445491.35</v>
      </c>
      <c r="F85" s="118">
        <v>3474324150.25</v>
      </c>
    </row>
    <row r="86" spans="1:6" x14ac:dyDescent="0.25">
      <c r="A86" s="117" t="s">
        <v>124</v>
      </c>
      <c r="B86" s="117" t="s">
        <v>67</v>
      </c>
      <c r="C86" s="118">
        <v>1691007263.96</v>
      </c>
      <c r="D86" s="118">
        <v>113082903.29000001</v>
      </c>
      <c r="E86" s="118">
        <v>78421781.799999997</v>
      </c>
      <c r="F86" s="118">
        <v>1725668385.45</v>
      </c>
    </row>
    <row r="87" spans="1:6" x14ac:dyDescent="0.25">
      <c r="A87" s="117" t="s">
        <v>125</v>
      </c>
      <c r="B87" s="117" t="s">
        <v>67</v>
      </c>
      <c r="C87" s="118">
        <v>1691007263.96</v>
      </c>
      <c r="D87" s="118">
        <v>113082903.29000001</v>
      </c>
      <c r="E87" s="118">
        <v>78421781.799999997</v>
      </c>
      <c r="F87" s="118">
        <v>1725668385.45</v>
      </c>
    </row>
    <row r="88" spans="1:6" ht="30" x14ac:dyDescent="0.25">
      <c r="A88" s="117" t="s">
        <v>126</v>
      </c>
      <c r="B88" s="117" t="s">
        <v>88</v>
      </c>
      <c r="C88" s="118">
        <v>13777278.970000001</v>
      </c>
      <c r="D88" s="118">
        <v>0</v>
      </c>
      <c r="E88" s="118">
        <v>0</v>
      </c>
      <c r="F88" s="118">
        <v>13777278.970000001</v>
      </c>
    </row>
    <row r="89" spans="1:6" ht="30" x14ac:dyDescent="0.25">
      <c r="A89" s="117" t="s">
        <v>127</v>
      </c>
      <c r="B89" s="117" t="s">
        <v>88</v>
      </c>
      <c r="C89" s="118">
        <v>13777278.970000001</v>
      </c>
      <c r="D89" s="118">
        <v>0</v>
      </c>
      <c r="E89" s="118">
        <v>0</v>
      </c>
      <c r="F89" s="118">
        <v>13777278.970000001</v>
      </c>
    </row>
    <row r="90" spans="1:6" x14ac:dyDescent="0.25">
      <c r="A90" s="117" t="s">
        <v>128</v>
      </c>
      <c r="B90" s="117" t="s">
        <v>129</v>
      </c>
      <c r="C90" s="118">
        <v>14531098620.52</v>
      </c>
      <c r="D90" s="118">
        <v>3883154504.6399999</v>
      </c>
      <c r="E90" s="118">
        <v>195266060.22</v>
      </c>
      <c r="F90" s="118">
        <v>18218987064.939999</v>
      </c>
    </row>
    <row r="91" spans="1:6" x14ac:dyDescent="0.25">
      <c r="A91" s="117" t="s">
        <v>130</v>
      </c>
      <c r="B91" s="117" t="s">
        <v>71</v>
      </c>
      <c r="C91" s="118">
        <v>6090259004.6199999</v>
      </c>
      <c r="D91" s="118">
        <v>547040485.60000002</v>
      </c>
      <c r="E91" s="118">
        <v>64498056.310000002</v>
      </c>
      <c r="F91" s="118">
        <v>6572801433.9099998</v>
      </c>
    </row>
    <row r="92" spans="1:6" x14ac:dyDescent="0.25">
      <c r="A92" s="117" t="s">
        <v>131</v>
      </c>
      <c r="B92" s="117" t="s">
        <v>71</v>
      </c>
      <c r="C92" s="118">
        <v>6090259004.6199999</v>
      </c>
      <c r="D92" s="118">
        <v>547040485.60000002</v>
      </c>
      <c r="E92" s="118">
        <v>64498056.310000002</v>
      </c>
      <c r="F92" s="118">
        <v>6572801433.9099998</v>
      </c>
    </row>
    <row r="93" spans="1:6" x14ac:dyDescent="0.25">
      <c r="A93" s="117" t="s">
        <v>132</v>
      </c>
      <c r="B93" s="117" t="s">
        <v>73</v>
      </c>
      <c r="C93" s="118">
        <v>8282671560.3000002</v>
      </c>
      <c r="D93" s="118">
        <v>3336114019.04</v>
      </c>
      <c r="E93" s="118">
        <v>122551642.7</v>
      </c>
      <c r="F93" s="118">
        <v>11496233936.639999</v>
      </c>
    </row>
    <row r="94" spans="1:6" x14ac:dyDescent="0.25">
      <c r="A94" s="117" t="s">
        <v>133</v>
      </c>
      <c r="B94" s="117" t="s">
        <v>73</v>
      </c>
      <c r="C94" s="118">
        <v>8282671560.3000002</v>
      </c>
      <c r="D94" s="118">
        <v>3336114019.04</v>
      </c>
      <c r="E94" s="118">
        <v>122551642.7</v>
      </c>
      <c r="F94" s="118">
        <v>11496233936.639999</v>
      </c>
    </row>
    <row r="95" spans="1:6" x14ac:dyDescent="0.25">
      <c r="A95" s="117" t="s">
        <v>134</v>
      </c>
      <c r="B95" s="117" t="s">
        <v>74</v>
      </c>
      <c r="C95" s="118">
        <v>158168055.59999999</v>
      </c>
      <c r="D95" s="118">
        <v>0</v>
      </c>
      <c r="E95" s="118">
        <v>8216361.21</v>
      </c>
      <c r="F95" s="118">
        <v>149951694.38999999</v>
      </c>
    </row>
    <row r="96" spans="1:6" x14ac:dyDescent="0.25">
      <c r="A96" s="117" t="s">
        <v>135</v>
      </c>
      <c r="B96" s="117" t="s">
        <v>74</v>
      </c>
      <c r="C96" s="118">
        <v>158168055.59999999</v>
      </c>
      <c r="D96" s="118">
        <v>0</v>
      </c>
      <c r="E96" s="118">
        <v>8216361.21</v>
      </c>
      <c r="F96" s="118">
        <v>149951694.38999999</v>
      </c>
    </row>
    <row r="97" spans="1:6" ht="30" x14ac:dyDescent="0.25">
      <c r="A97" s="117" t="s">
        <v>136</v>
      </c>
      <c r="B97" s="117" t="s">
        <v>137</v>
      </c>
      <c r="C97" s="118">
        <v>1409812621.5</v>
      </c>
      <c r="D97" s="118">
        <v>0</v>
      </c>
      <c r="E97" s="118">
        <v>0</v>
      </c>
      <c r="F97" s="118">
        <v>1409812621.5</v>
      </c>
    </row>
    <row r="98" spans="1:6" x14ac:dyDescent="0.25">
      <c r="A98" s="117" t="s">
        <v>138</v>
      </c>
      <c r="B98" s="117" t="s">
        <v>76</v>
      </c>
      <c r="C98" s="118">
        <v>1230981762.0999999</v>
      </c>
      <c r="D98" s="118">
        <v>0</v>
      </c>
      <c r="E98" s="118">
        <v>0</v>
      </c>
      <c r="F98" s="118">
        <v>1230981762.0999999</v>
      </c>
    </row>
    <row r="99" spans="1:6" x14ac:dyDescent="0.25">
      <c r="A99" s="117" t="s">
        <v>139</v>
      </c>
      <c r="B99" s="117" t="s">
        <v>76</v>
      </c>
      <c r="C99" s="118">
        <v>1230981762.0999999</v>
      </c>
      <c r="D99" s="118">
        <v>0</v>
      </c>
      <c r="E99" s="118">
        <v>0</v>
      </c>
      <c r="F99" s="118">
        <v>1230981762.0999999</v>
      </c>
    </row>
    <row r="100" spans="1:6" x14ac:dyDescent="0.25">
      <c r="A100" s="117" t="s">
        <v>140</v>
      </c>
      <c r="B100" s="117" t="s">
        <v>141</v>
      </c>
      <c r="C100" s="118">
        <v>178830859.40000001</v>
      </c>
      <c r="D100" s="118">
        <v>0</v>
      </c>
      <c r="E100" s="118">
        <v>0</v>
      </c>
      <c r="F100" s="118">
        <v>178830859.40000001</v>
      </c>
    </row>
    <row r="101" spans="1:6" x14ac:dyDescent="0.25">
      <c r="A101" s="117" t="s">
        <v>142</v>
      </c>
      <c r="B101" s="117" t="s">
        <v>141</v>
      </c>
      <c r="C101" s="118">
        <v>178830859.40000001</v>
      </c>
      <c r="D101" s="118">
        <v>0</v>
      </c>
      <c r="E101" s="118">
        <v>0</v>
      </c>
      <c r="F101" s="118">
        <v>178830859.40000001</v>
      </c>
    </row>
    <row r="102" spans="1:6" ht="30" x14ac:dyDescent="0.25">
      <c r="A102" s="117" t="s">
        <v>143</v>
      </c>
      <c r="B102" s="117" t="s">
        <v>144</v>
      </c>
      <c r="C102" s="118">
        <v>15535583.35</v>
      </c>
      <c r="D102" s="118">
        <v>0</v>
      </c>
      <c r="E102" s="118">
        <v>0</v>
      </c>
      <c r="F102" s="118">
        <v>15535583.35</v>
      </c>
    </row>
    <row r="103" spans="1:6" x14ac:dyDescent="0.25">
      <c r="A103" s="117" t="s">
        <v>145</v>
      </c>
      <c r="B103" s="117" t="s">
        <v>95</v>
      </c>
      <c r="C103" s="118">
        <v>9261958.1199999992</v>
      </c>
      <c r="D103" s="118">
        <v>0</v>
      </c>
      <c r="E103" s="118">
        <v>0</v>
      </c>
      <c r="F103" s="118">
        <v>9261958.1199999992</v>
      </c>
    </row>
    <row r="104" spans="1:6" x14ac:dyDescent="0.25">
      <c r="A104" s="117" t="s">
        <v>146</v>
      </c>
      <c r="B104" s="117" t="s">
        <v>95</v>
      </c>
      <c r="C104" s="118">
        <v>9261958.1199999992</v>
      </c>
      <c r="D104" s="118">
        <v>0</v>
      </c>
      <c r="E104" s="118">
        <v>0</v>
      </c>
      <c r="F104" s="118">
        <v>9261958.1199999992</v>
      </c>
    </row>
    <row r="105" spans="1:6" ht="30" x14ac:dyDescent="0.25">
      <c r="A105" s="117" t="s">
        <v>147</v>
      </c>
      <c r="B105" s="117" t="s">
        <v>148</v>
      </c>
      <c r="C105" s="118">
        <v>6273625.2300000004</v>
      </c>
      <c r="D105" s="118">
        <v>0</v>
      </c>
      <c r="E105" s="118">
        <v>0</v>
      </c>
      <c r="F105" s="118">
        <v>6273625.2300000004</v>
      </c>
    </row>
    <row r="106" spans="1:6" ht="30" x14ac:dyDescent="0.25">
      <c r="A106" s="117" t="s">
        <v>149</v>
      </c>
      <c r="B106" s="117" t="s">
        <v>148</v>
      </c>
      <c r="C106" s="118">
        <v>6273625.2300000004</v>
      </c>
      <c r="D106" s="118">
        <v>0</v>
      </c>
      <c r="E106" s="118">
        <v>0</v>
      </c>
      <c r="F106" s="118">
        <v>6273625.2300000004</v>
      </c>
    </row>
    <row r="107" spans="1:6" x14ac:dyDescent="0.25">
      <c r="A107" s="117" t="s">
        <v>150</v>
      </c>
      <c r="B107" s="117" t="s">
        <v>151</v>
      </c>
      <c r="C107" s="118">
        <v>76981559.640000001</v>
      </c>
      <c r="D107" s="118">
        <v>0</v>
      </c>
      <c r="E107" s="118">
        <v>0</v>
      </c>
      <c r="F107" s="118">
        <v>76981559.640000001</v>
      </c>
    </row>
    <row r="108" spans="1:6" x14ac:dyDescent="0.25">
      <c r="A108" s="117" t="s">
        <v>152</v>
      </c>
      <c r="B108" s="117" t="s">
        <v>153</v>
      </c>
      <c r="C108" s="118">
        <v>76981559.640000001</v>
      </c>
      <c r="D108" s="118">
        <v>0</v>
      </c>
      <c r="E108" s="118">
        <v>0</v>
      </c>
      <c r="F108" s="118">
        <v>76981559.640000001</v>
      </c>
    </row>
    <row r="109" spans="1:6" x14ac:dyDescent="0.25">
      <c r="A109" s="117" t="s">
        <v>154</v>
      </c>
      <c r="B109" s="117" t="s">
        <v>153</v>
      </c>
      <c r="C109" s="118">
        <v>76981559.640000001</v>
      </c>
      <c r="D109" s="118">
        <v>0</v>
      </c>
      <c r="E109" s="118">
        <v>0</v>
      </c>
      <c r="F109" s="118">
        <v>76981559.640000001</v>
      </c>
    </row>
    <row r="110" spans="1:6" ht="30" x14ac:dyDescent="0.25">
      <c r="A110" s="117" t="s">
        <v>155</v>
      </c>
      <c r="B110" s="117" t="s">
        <v>156</v>
      </c>
      <c r="C110" s="118">
        <v>-19556003938.619999</v>
      </c>
      <c r="D110" s="118">
        <v>898852611.60000002</v>
      </c>
      <c r="E110" s="118">
        <v>1989782329.01</v>
      </c>
      <c r="F110" s="118">
        <v>-20646933656.029999</v>
      </c>
    </row>
    <row r="111" spans="1:6" x14ac:dyDescent="0.25">
      <c r="A111" s="117" t="s">
        <v>157</v>
      </c>
      <c r="B111" s="117" t="s">
        <v>158</v>
      </c>
      <c r="C111" s="118">
        <v>-9235186078.5</v>
      </c>
      <c r="D111" s="118">
        <v>219885382.84</v>
      </c>
      <c r="E111" s="118">
        <v>549713457.10000002</v>
      </c>
      <c r="F111" s="118">
        <v>-9565014152.7600002</v>
      </c>
    </row>
    <row r="112" spans="1:6" x14ac:dyDescent="0.25">
      <c r="A112" s="117" t="s">
        <v>159</v>
      </c>
      <c r="B112" s="117" t="s">
        <v>99</v>
      </c>
      <c r="C112" s="118">
        <v>-9235186078.5</v>
      </c>
      <c r="D112" s="118">
        <v>219885382.84</v>
      </c>
      <c r="E112" s="118">
        <v>549713457.10000002</v>
      </c>
      <c r="F112" s="118">
        <v>-9565014152.7600002</v>
      </c>
    </row>
    <row r="113" spans="1:6" x14ac:dyDescent="0.25">
      <c r="A113" s="117" t="s">
        <v>160</v>
      </c>
      <c r="B113" s="117" t="s">
        <v>80</v>
      </c>
      <c r="C113" s="118">
        <v>-433404396.25</v>
      </c>
      <c r="D113" s="118">
        <v>10399712.279999999</v>
      </c>
      <c r="E113" s="118">
        <v>25999280.699999999</v>
      </c>
      <c r="F113" s="118">
        <v>-449003964.67000002</v>
      </c>
    </row>
    <row r="114" spans="1:6" x14ac:dyDescent="0.25">
      <c r="A114" s="117" t="s">
        <v>161</v>
      </c>
      <c r="B114" s="117" t="s">
        <v>81</v>
      </c>
      <c r="C114" s="118">
        <v>-433404396.25</v>
      </c>
      <c r="D114" s="118">
        <v>10399712.279999999</v>
      </c>
      <c r="E114" s="118">
        <v>25999280.699999999</v>
      </c>
      <c r="F114" s="118">
        <v>-449003964.67000002</v>
      </c>
    </row>
    <row r="115" spans="1:6" x14ac:dyDescent="0.25">
      <c r="A115" s="117" t="s">
        <v>162</v>
      </c>
      <c r="B115" s="117" t="s">
        <v>163</v>
      </c>
      <c r="C115" s="118">
        <v>-4497876.45</v>
      </c>
      <c r="D115" s="118">
        <v>107092.3</v>
      </c>
      <c r="E115" s="118">
        <v>267730.75</v>
      </c>
      <c r="F115" s="118">
        <v>-4658514.9000000004</v>
      </c>
    </row>
    <row r="116" spans="1:6" x14ac:dyDescent="0.25">
      <c r="A116" s="117" t="s">
        <v>164</v>
      </c>
      <c r="B116" s="117" t="s">
        <v>108</v>
      </c>
      <c r="C116" s="118">
        <v>-4497876.45</v>
      </c>
      <c r="D116" s="118">
        <v>107092.3</v>
      </c>
      <c r="E116" s="118">
        <v>267730.75</v>
      </c>
      <c r="F116" s="118">
        <v>-4658514.9000000004</v>
      </c>
    </row>
    <row r="117" spans="1:6" x14ac:dyDescent="0.25">
      <c r="A117" s="117" t="s">
        <v>165</v>
      </c>
      <c r="B117" s="117" t="s">
        <v>56</v>
      </c>
      <c r="C117" s="118">
        <v>-3844139488.3600001</v>
      </c>
      <c r="D117" s="118">
        <v>271721314.22000003</v>
      </c>
      <c r="E117" s="118">
        <v>704716485.96000004</v>
      </c>
      <c r="F117" s="118">
        <v>-4277134660.0999999</v>
      </c>
    </row>
    <row r="118" spans="1:6" x14ac:dyDescent="0.25">
      <c r="A118" s="117" t="s">
        <v>166</v>
      </c>
      <c r="B118" s="117" t="s">
        <v>57</v>
      </c>
      <c r="C118" s="118">
        <v>-163700208.00999999</v>
      </c>
      <c r="D118" s="118">
        <v>5190343.3</v>
      </c>
      <c r="E118" s="118">
        <v>12975858.25</v>
      </c>
      <c r="F118" s="118">
        <v>-171485722.96000001</v>
      </c>
    </row>
    <row r="119" spans="1:6" x14ac:dyDescent="0.25">
      <c r="A119" s="117" t="s">
        <v>167</v>
      </c>
      <c r="B119" s="117" t="s">
        <v>59</v>
      </c>
      <c r="C119" s="118">
        <v>-3680439280.3499999</v>
      </c>
      <c r="D119" s="118">
        <v>266530970.91999999</v>
      </c>
      <c r="E119" s="118">
        <v>691740627.71000004</v>
      </c>
      <c r="F119" s="118">
        <v>-4105648937.1399999</v>
      </c>
    </row>
    <row r="120" spans="1:6" x14ac:dyDescent="0.25">
      <c r="A120" s="117" t="s">
        <v>168</v>
      </c>
      <c r="B120" s="117" t="s">
        <v>60</v>
      </c>
      <c r="C120" s="118">
        <v>-6715743.6600000001</v>
      </c>
      <c r="D120" s="118">
        <v>243645.32</v>
      </c>
      <c r="E120" s="118">
        <v>609113.30000000005</v>
      </c>
      <c r="F120" s="118">
        <v>-7081211.6399999997</v>
      </c>
    </row>
    <row r="121" spans="1:6" x14ac:dyDescent="0.25">
      <c r="A121" s="117" t="s">
        <v>169</v>
      </c>
      <c r="B121" s="117" t="s">
        <v>61</v>
      </c>
      <c r="C121" s="118">
        <v>-6715743.6600000001</v>
      </c>
      <c r="D121" s="118">
        <v>243645.32</v>
      </c>
      <c r="E121" s="118">
        <v>609113.30000000005</v>
      </c>
      <c r="F121" s="118">
        <v>-7081211.6399999997</v>
      </c>
    </row>
    <row r="122" spans="1:6" x14ac:dyDescent="0.25">
      <c r="A122" s="117" t="s">
        <v>170</v>
      </c>
      <c r="B122" s="117" t="s">
        <v>63</v>
      </c>
      <c r="C122" s="118">
        <v>-1058537511</v>
      </c>
      <c r="D122" s="118">
        <v>49989038.369999997</v>
      </c>
      <c r="E122" s="118">
        <v>79031947.450000003</v>
      </c>
      <c r="F122" s="118">
        <v>-1087580420.0799999</v>
      </c>
    </row>
    <row r="123" spans="1:6" x14ac:dyDescent="0.25">
      <c r="A123" s="117" t="s">
        <v>171</v>
      </c>
      <c r="B123" s="117" t="s">
        <v>65</v>
      </c>
      <c r="C123" s="118">
        <v>-786012112.25999999</v>
      </c>
      <c r="D123" s="118">
        <v>22055040.780000001</v>
      </c>
      <c r="E123" s="118">
        <v>48981015.210000001</v>
      </c>
      <c r="F123" s="118">
        <v>-812938086.69000006</v>
      </c>
    </row>
    <row r="124" spans="1:6" x14ac:dyDescent="0.25">
      <c r="A124" s="117" t="s">
        <v>172</v>
      </c>
      <c r="B124" s="117" t="s">
        <v>67</v>
      </c>
      <c r="C124" s="118">
        <v>-269310701.02999997</v>
      </c>
      <c r="D124" s="118">
        <v>27857457.210000001</v>
      </c>
      <c r="E124" s="118">
        <v>29859581.289999999</v>
      </c>
      <c r="F124" s="118">
        <v>-271312825.11000001</v>
      </c>
    </row>
    <row r="125" spans="1:6" ht="30" x14ac:dyDescent="0.25">
      <c r="A125" s="117" t="s">
        <v>173</v>
      </c>
      <c r="B125" s="117" t="s">
        <v>88</v>
      </c>
      <c r="C125" s="118">
        <v>-3214697.71</v>
      </c>
      <c r="D125" s="118">
        <v>76540.38</v>
      </c>
      <c r="E125" s="118">
        <v>191350.95</v>
      </c>
      <c r="F125" s="118">
        <v>-3329508.28</v>
      </c>
    </row>
    <row r="126" spans="1:6" x14ac:dyDescent="0.25">
      <c r="A126" s="117" t="s">
        <v>174</v>
      </c>
      <c r="B126" s="117" t="s">
        <v>69</v>
      </c>
      <c r="C126" s="118">
        <v>-3094657380.9299998</v>
      </c>
      <c r="D126" s="118">
        <v>182350894.19</v>
      </c>
      <c r="E126" s="118">
        <v>372869760.10000002</v>
      </c>
      <c r="F126" s="118">
        <v>-3285176246.8400002</v>
      </c>
    </row>
    <row r="127" spans="1:6" x14ac:dyDescent="0.25">
      <c r="A127" s="117" t="s">
        <v>175</v>
      </c>
      <c r="B127" s="117" t="s">
        <v>71</v>
      </c>
      <c r="C127" s="118">
        <v>-1460251954.99</v>
      </c>
      <c r="D127" s="118">
        <v>73649725.769999996</v>
      </c>
      <c r="E127" s="118">
        <v>152506842.81</v>
      </c>
      <c r="F127" s="118">
        <v>-1539109072.03</v>
      </c>
    </row>
    <row r="128" spans="1:6" x14ac:dyDescent="0.25">
      <c r="A128" s="117" t="s">
        <v>176</v>
      </c>
      <c r="B128" s="117" t="s">
        <v>73</v>
      </c>
      <c r="C128" s="118">
        <v>-1579046608.71</v>
      </c>
      <c r="D128" s="118">
        <v>104473140.41</v>
      </c>
      <c r="E128" s="118">
        <v>217136219.59</v>
      </c>
      <c r="F128" s="118">
        <v>-1691709687.8900001</v>
      </c>
    </row>
    <row r="129" spans="1:6" x14ac:dyDescent="0.25">
      <c r="A129" s="117" t="s">
        <v>177</v>
      </c>
      <c r="B129" s="117" t="s">
        <v>74</v>
      </c>
      <c r="C129" s="118">
        <v>-55358817.229999997</v>
      </c>
      <c r="D129" s="118">
        <v>4228028.01</v>
      </c>
      <c r="E129" s="118">
        <v>3226697.7</v>
      </c>
      <c r="F129" s="118">
        <v>-54357486.920000002</v>
      </c>
    </row>
    <row r="130" spans="1:6" x14ac:dyDescent="0.25">
      <c r="A130" s="117" t="s">
        <v>178</v>
      </c>
      <c r="B130" s="117" t="s">
        <v>75</v>
      </c>
      <c r="C130" s="118">
        <v>-324247274.61000001</v>
      </c>
      <c r="D130" s="118">
        <v>7832292.4000000004</v>
      </c>
      <c r="E130" s="118">
        <v>19580731</v>
      </c>
      <c r="F130" s="118">
        <v>-335995713.20999998</v>
      </c>
    </row>
    <row r="131" spans="1:6" x14ac:dyDescent="0.25">
      <c r="A131" s="117" t="s">
        <v>179</v>
      </c>
      <c r="B131" s="117" t="s">
        <v>76</v>
      </c>
      <c r="C131" s="118">
        <v>-287229078.45999998</v>
      </c>
      <c r="D131" s="118">
        <v>6838787.6200000001</v>
      </c>
      <c r="E131" s="118">
        <v>17096969.050000001</v>
      </c>
      <c r="F131" s="118">
        <v>-297487259.88999999</v>
      </c>
    </row>
    <row r="132" spans="1:6" x14ac:dyDescent="0.25">
      <c r="A132" s="117" t="s">
        <v>180</v>
      </c>
      <c r="B132" s="117" t="s">
        <v>141</v>
      </c>
      <c r="C132" s="118">
        <v>-37018196.149999999</v>
      </c>
      <c r="D132" s="118">
        <v>993504.78</v>
      </c>
      <c r="E132" s="118">
        <v>2483761.9500000002</v>
      </c>
      <c r="F132" s="118">
        <v>-38508453.32</v>
      </c>
    </row>
    <row r="133" spans="1:6" x14ac:dyDescent="0.25">
      <c r="A133" s="117" t="s">
        <v>181</v>
      </c>
      <c r="B133" s="117" t="s">
        <v>94</v>
      </c>
      <c r="C133" s="118">
        <v>-5437454.2400000002</v>
      </c>
      <c r="D133" s="118">
        <v>129463.2</v>
      </c>
      <c r="E133" s="118">
        <v>323658</v>
      </c>
      <c r="F133" s="118">
        <v>-5631649.04</v>
      </c>
    </row>
    <row r="134" spans="1:6" x14ac:dyDescent="0.25">
      <c r="A134" s="117" t="s">
        <v>182</v>
      </c>
      <c r="B134" s="117" t="s">
        <v>95</v>
      </c>
      <c r="C134" s="118">
        <v>-3241685.29</v>
      </c>
      <c r="D134" s="118">
        <v>77182.98</v>
      </c>
      <c r="E134" s="118">
        <v>192957.45</v>
      </c>
      <c r="F134" s="118">
        <v>-3357459.76</v>
      </c>
    </row>
    <row r="135" spans="1:6" ht="30" x14ac:dyDescent="0.25">
      <c r="A135" s="117" t="s">
        <v>183</v>
      </c>
      <c r="B135" s="117" t="s">
        <v>148</v>
      </c>
      <c r="C135" s="118">
        <v>-2195768.9500000002</v>
      </c>
      <c r="D135" s="118">
        <v>52280.22</v>
      </c>
      <c r="E135" s="118">
        <v>130700.55</v>
      </c>
      <c r="F135" s="118">
        <v>-2274189.2799999998</v>
      </c>
    </row>
    <row r="136" spans="1:6" x14ac:dyDescent="0.25">
      <c r="A136" s="117" t="s">
        <v>185</v>
      </c>
      <c r="B136" s="117" t="s">
        <v>186</v>
      </c>
      <c r="C136" s="118">
        <v>-2212470.69</v>
      </c>
      <c r="D136" s="118">
        <v>72463752.239999995</v>
      </c>
      <c r="E136" s="118">
        <v>71435695.530000001</v>
      </c>
      <c r="F136" s="118">
        <v>-1184413.98</v>
      </c>
    </row>
    <row r="137" spans="1:6" ht="30" x14ac:dyDescent="0.25">
      <c r="A137" s="117" t="s">
        <v>188</v>
      </c>
      <c r="B137" s="117" t="s">
        <v>189</v>
      </c>
      <c r="C137" s="118">
        <v>-261798.57</v>
      </c>
      <c r="D137" s="118">
        <v>23823650.34</v>
      </c>
      <c r="E137" s="118">
        <v>23561851.77</v>
      </c>
      <c r="F137" s="118">
        <v>0</v>
      </c>
    </row>
    <row r="138" spans="1:6" ht="30" x14ac:dyDescent="0.25">
      <c r="A138" s="117" t="s">
        <v>190</v>
      </c>
      <c r="B138" s="117" t="s">
        <v>191</v>
      </c>
      <c r="C138" s="118">
        <v>-329890.05</v>
      </c>
      <c r="D138" s="118">
        <v>49983.34</v>
      </c>
      <c r="E138" s="118">
        <v>124958.35</v>
      </c>
      <c r="F138" s="118">
        <v>-404865.06</v>
      </c>
    </row>
    <row r="139" spans="1:6" ht="30" x14ac:dyDescent="0.25">
      <c r="A139" s="117" t="s">
        <v>192</v>
      </c>
      <c r="B139" s="117" t="s">
        <v>193</v>
      </c>
      <c r="C139" s="118">
        <v>-199684.14</v>
      </c>
      <c r="D139" s="118">
        <v>658835.1</v>
      </c>
      <c r="E139" s="118">
        <v>568508.30000000005</v>
      </c>
      <c r="F139" s="118">
        <v>-109357.34</v>
      </c>
    </row>
    <row r="140" spans="1:6" ht="30" x14ac:dyDescent="0.25">
      <c r="A140" s="117" t="s">
        <v>194</v>
      </c>
      <c r="B140" s="117" t="s">
        <v>195</v>
      </c>
      <c r="C140" s="118">
        <v>-100901.75</v>
      </c>
      <c r="D140" s="118">
        <v>7016257.7599999998</v>
      </c>
      <c r="E140" s="118">
        <v>6915356.0099999998</v>
      </c>
      <c r="F140" s="118">
        <v>0</v>
      </c>
    </row>
    <row r="141" spans="1:6" ht="30" x14ac:dyDescent="0.25">
      <c r="A141" s="117" t="s">
        <v>196</v>
      </c>
      <c r="B141" s="117" t="s">
        <v>197</v>
      </c>
      <c r="C141" s="118">
        <v>-1320196.18</v>
      </c>
      <c r="D141" s="118">
        <v>40915025.700000003</v>
      </c>
      <c r="E141" s="118">
        <v>40265021.100000001</v>
      </c>
      <c r="F141" s="118">
        <v>-670191.57999999996</v>
      </c>
    </row>
    <row r="142" spans="1:6" x14ac:dyDescent="0.25">
      <c r="A142" s="117" t="s">
        <v>198</v>
      </c>
      <c r="B142" s="117" t="s">
        <v>199</v>
      </c>
      <c r="C142" s="118">
        <v>-1546968263.9300001</v>
      </c>
      <c r="D142" s="118">
        <v>83730024.239999995</v>
      </c>
      <c r="E142" s="118">
        <v>165234469.12</v>
      </c>
      <c r="F142" s="118">
        <v>-1628472708.8099999</v>
      </c>
    </row>
    <row r="143" spans="1:6" x14ac:dyDescent="0.25">
      <c r="A143" s="117" t="s">
        <v>1006</v>
      </c>
      <c r="B143" s="117" t="s">
        <v>1007</v>
      </c>
      <c r="C143" s="118">
        <v>0</v>
      </c>
      <c r="D143" s="118">
        <v>0.01</v>
      </c>
      <c r="E143" s="118">
        <v>2978430.73</v>
      </c>
      <c r="F143" s="118">
        <v>-2978430.72</v>
      </c>
    </row>
    <row r="144" spans="1:6" ht="30" x14ac:dyDescent="0.25">
      <c r="A144" s="117" t="s">
        <v>914</v>
      </c>
      <c r="B144" s="117" t="s">
        <v>913</v>
      </c>
      <c r="C144" s="118">
        <v>-5220860.4400000004</v>
      </c>
      <c r="D144" s="118">
        <v>124306.2</v>
      </c>
      <c r="E144" s="118">
        <v>310765.5</v>
      </c>
      <c r="F144" s="118">
        <v>-5407319.7400000002</v>
      </c>
    </row>
    <row r="145" spans="1:6" x14ac:dyDescent="0.25">
      <c r="A145" s="117" t="s">
        <v>200</v>
      </c>
      <c r="B145" s="117" t="s">
        <v>187</v>
      </c>
      <c r="C145" s="118">
        <v>-9627898.5399999991</v>
      </c>
      <c r="D145" s="118">
        <v>229235.68</v>
      </c>
      <c r="E145" s="118">
        <v>573089.19999999995</v>
      </c>
      <c r="F145" s="118">
        <v>-9971752.0600000005</v>
      </c>
    </row>
    <row r="146" spans="1:6" ht="30" x14ac:dyDescent="0.25">
      <c r="A146" s="117" t="s">
        <v>201</v>
      </c>
      <c r="B146" s="117" t="s">
        <v>189</v>
      </c>
      <c r="C146" s="118">
        <v>-372791826.95999998</v>
      </c>
      <c r="D146" s="118">
        <v>10431902.73</v>
      </c>
      <c r="E146" s="118">
        <v>22282409.899999999</v>
      </c>
      <c r="F146" s="118">
        <v>-384642334.13</v>
      </c>
    </row>
    <row r="147" spans="1:6" ht="30" x14ac:dyDescent="0.25">
      <c r="A147" s="117" t="s">
        <v>863</v>
      </c>
      <c r="B147" s="117" t="s">
        <v>864</v>
      </c>
      <c r="C147" s="118">
        <v>-796581.27</v>
      </c>
      <c r="D147" s="118">
        <v>27917.84</v>
      </c>
      <c r="E147" s="118">
        <v>69794.600000000006</v>
      </c>
      <c r="F147" s="118">
        <v>-838458.03</v>
      </c>
    </row>
    <row r="148" spans="1:6" ht="30" x14ac:dyDescent="0.25">
      <c r="A148" s="117" t="s">
        <v>202</v>
      </c>
      <c r="B148" s="117" t="s">
        <v>191</v>
      </c>
      <c r="C148" s="118">
        <v>-24838411.640000001</v>
      </c>
      <c r="D148" s="118">
        <v>1300414.6399999999</v>
      </c>
      <c r="E148" s="118">
        <v>4369058.72</v>
      </c>
      <c r="F148" s="118">
        <v>-27907055.719999999</v>
      </c>
    </row>
    <row r="149" spans="1:6" ht="30" x14ac:dyDescent="0.25">
      <c r="A149" s="117" t="s">
        <v>203</v>
      </c>
      <c r="B149" s="117" t="s">
        <v>193</v>
      </c>
      <c r="C149" s="118">
        <v>-56322283.619999997</v>
      </c>
      <c r="D149" s="118">
        <v>21374079.440000001</v>
      </c>
      <c r="E149" s="118">
        <v>14259008.6</v>
      </c>
      <c r="F149" s="118">
        <v>-49207212.780000001</v>
      </c>
    </row>
    <row r="150" spans="1:6" ht="30" x14ac:dyDescent="0.25">
      <c r="A150" s="117" t="s">
        <v>204</v>
      </c>
      <c r="B150" s="117" t="s">
        <v>195</v>
      </c>
      <c r="C150" s="118">
        <v>-667068735.75</v>
      </c>
      <c r="D150" s="118">
        <v>24258034.219999999</v>
      </c>
      <c r="E150" s="118">
        <v>62087233.140000001</v>
      </c>
      <c r="F150" s="118">
        <v>-704897934.66999996</v>
      </c>
    </row>
    <row r="151" spans="1:6" ht="30" x14ac:dyDescent="0.25">
      <c r="A151" s="117" t="s">
        <v>205</v>
      </c>
      <c r="B151" s="117" t="s">
        <v>197</v>
      </c>
      <c r="C151" s="118">
        <v>-86049561.260000005</v>
      </c>
      <c r="D151" s="118">
        <v>18861561.84</v>
      </c>
      <c r="E151" s="118">
        <v>42367937.799999997</v>
      </c>
      <c r="F151" s="118">
        <v>-109555937.22</v>
      </c>
    </row>
    <row r="152" spans="1:6" ht="30" x14ac:dyDescent="0.25">
      <c r="A152" s="117" t="s">
        <v>206</v>
      </c>
      <c r="B152" s="117" t="s">
        <v>207</v>
      </c>
      <c r="C152" s="118">
        <v>-324252104.44999999</v>
      </c>
      <c r="D152" s="118">
        <v>7122571.6399999997</v>
      </c>
      <c r="E152" s="118">
        <v>15936740.93</v>
      </c>
      <c r="F152" s="118">
        <v>-333066273.74000001</v>
      </c>
    </row>
    <row r="153" spans="1:6" ht="30" x14ac:dyDescent="0.25">
      <c r="A153" s="117" t="s">
        <v>945</v>
      </c>
      <c r="B153" s="117" t="s">
        <v>944</v>
      </c>
      <c r="C153" s="118">
        <v>-614553211.51999998</v>
      </c>
      <c r="D153" s="118">
        <v>0</v>
      </c>
      <c r="E153" s="118">
        <v>0</v>
      </c>
      <c r="F153" s="118">
        <v>-614553211.51999998</v>
      </c>
    </row>
    <row r="154" spans="1:6" x14ac:dyDescent="0.25">
      <c r="A154" s="117" t="s">
        <v>943</v>
      </c>
      <c r="B154" s="117" t="s">
        <v>56</v>
      </c>
      <c r="C154" s="118">
        <v>-37777296.140000001</v>
      </c>
      <c r="D154" s="118">
        <v>0</v>
      </c>
      <c r="E154" s="118">
        <v>0</v>
      </c>
      <c r="F154" s="118">
        <v>-37777296.140000001</v>
      </c>
    </row>
    <row r="155" spans="1:6" x14ac:dyDescent="0.25">
      <c r="A155" s="117" t="s">
        <v>942</v>
      </c>
      <c r="B155" s="117" t="s">
        <v>59</v>
      </c>
      <c r="C155" s="118">
        <v>-37777296.140000001</v>
      </c>
      <c r="D155" s="118">
        <v>0</v>
      </c>
      <c r="E155" s="118">
        <v>0</v>
      </c>
      <c r="F155" s="118">
        <v>-37777296.140000001</v>
      </c>
    </row>
    <row r="156" spans="1:6" x14ac:dyDescent="0.25">
      <c r="A156" s="117" t="s">
        <v>941</v>
      </c>
      <c r="B156" s="117" t="s">
        <v>935</v>
      </c>
      <c r="C156" s="118">
        <v>-576775915.38</v>
      </c>
      <c r="D156" s="118">
        <v>0</v>
      </c>
      <c r="E156" s="118">
        <v>0</v>
      </c>
      <c r="F156" s="118">
        <v>-576775915.38</v>
      </c>
    </row>
    <row r="157" spans="1:6" x14ac:dyDescent="0.25">
      <c r="A157" s="117" t="s">
        <v>940</v>
      </c>
      <c r="B157" s="117" t="s">
        <v>76</v>
      </c>
      <c r="C157" s="118">
        <v>-576775915.38</v>
      </c>
      <c r="D157" s="118">
        <v>0</v>
      </c>
      <c r="E157" s="118">
        <v>0</v>
      </c>
      <c r="F157" s="118">
        <v>-576775915.38</v>
      </c>
    </row>
    <row r="158" spans="1:6" x14ac:dyDescent="0.25">
      <c r="A158" s="117" t="s">
        <v>208</v>
      </c>
      <c r="B158" s="117" t="s">
        <v>209</v>
      </c>
      <c r="C158" s="118">
        <v>33563140023.41</v>
      </c>
      <c r="D158" s="118">
        <v>86673498.469999999</v>
      </c>
      <c r="E158" s="118">
        <v>1605898822.24</v>
      </c>
      <c r="F158" s="118">
        <v>32043914699.639999</v>
      </c>
    </row>
    <row r="159" spans="1:6" x14ac:dyDescent="0.25">
      <c r="A159" s="117" t="s">
        <v>210</v>
      </c>
      <c r="B159" s="117" t="s">
        <v>211</v>
      </c>
      <c r="C159" s="118">
        <v>990778415.66999996</v>
      </c>
      <c r="D159" s="118">
        <v>0</v>
      </c>
      <c r="E159" s="118">
        <v>310524300.60000002</v>
      </c>
      <c r="F159" s="118">
        <v>680254115.07000005</v>
      </c>
    </row>
    <row r="160" spans="1:6" x14ac:dyDescent="0.25">
      <c r="A160" s="117" t="s">
        <v>865</v>
      </c>
      <c r="B160" s="117" t="s">
        <v>41</v>
      </c>
      <c r="C160" s="118">
        <v>595184544.66999996</v>
      </c>
      <c r="D160" s="118">
        <v>0</v>
      </c>
      <c r="E160" s="118">
        <v>310524300.60000002</v>
      </c>
      <c r="F160" s="118">
        <v>284660244.06999999</v>
      </c>
    </row>
    <row r="161" spans="1:6" x14ac:dyDescent="0.25">
      <c r="A161" s="117" t="s">
        <v>866</v>
      </c>
      <c r="B161" s="117" t="s">
        <v>41</v>
      </c>
      <c r="C161" s="118">
        <v>595184544.66999996</v>
      </c>
      <c r="D161" s="118">
        <v>0</v>
      </c>
      <c r="E161" s="118">
        <v>310524300.60000002</v>
      </c>
      <c r="F161" s="118">
        <v>284660244.06999999</v>
      </c>
    </row>
    <row r="162" spans="1:6" x14ac:dyDescent="0.25">
      <c r="A162" s="117" t="s">
        <v>213</v>
      </c>
      <c r="B162" s="117" t="s">
        <v>214</v>
      </c>
      <c r="C162" s="118">
        <v>395593871</v>
      </c>
      <c r="D162" s="118">
        <v>0</v>
      </c>
      <c r="E162" s="118">
        <v>0</v>
      </c>
      <c r="F162" s="118">
        <v>395593871</v>
      </c>
    </row>
    <row r="163" spans="1:6" x14ac:dyDescent="0.25">
      <c r="A163" s="117" t="s">
        <v>215</v>
      </c>
      <c r="B163" s="117" t="s">
        <v>214</v>
      </c>
      <c r="C163" s="118">
        <v>395593871</v>
      </c>
      <c r="D163" s="118">
        <v>0</v>
      </c>
      <c r="E163" s="118">
        <v>0</v>
      </c>
      <c r="F163" s="118">
        <v>395593871</v>
      </c>
    </row>
    <row r="164" spans="1:6" x14ac:dyDescent="0.25">
      <c r="A164" s="117" t="s">
        <v>216</v>
      </c>
      <c r="B164" s="117" t="s">
        <v>217</v>
      </c>
      <c r="C164" s="118">
        <v>3577625662.9299998</v>
      </c>
      <c r="D164" s="118">
        <v>86673498.469999999</v>
      </c>
      <c r="E164" s="118">
        <v>0</v>
      </c>
      <c r="F164" s="118">
        <v>3664299161.4000001</v>
      </c>
    </row>
    <row r="165" spans="1:6" x14ac:dyDescent="0.25">
      <c r="A165" s="117" t="s">
        <v>218</v>
      </c>
      <c r="B165" s="117" t="s">
        <v>219</v>
      </c>
      <c r="C165" s="118">
        <v>3577625662.9299998</v>
      </c>
      <c r="D165" s="118">
        <v>86673498.469999999</v>
      </c>
      <c r="E165" s="118">
        <v>0</v>
      </c>
      <c r="F165" s="118">
        <v>3664299161.4000001</v>
      </c>
    </row>
    <row r="166" spans="1:6" x14ac:dyDescent="0.25">
      <c r="A166" s="117" t="s">
        <v>220</v>
      </c>
      <c r="B166" s="117" t="s">
        <v>219</v>
      </c>
      <c r="C166" s="118">
        <v>3577625662.9299998</v>
      </c>
      <c r="D166" s="118">
        <v>86673498.469999999</v>
      </c>
      <c r="E166" s="118">
        <v>0</v>
      </c>
      <c r="F166" s="118">
        <v>3664299161.4000001</v>
      </c>
    </row>
    <row r="167" spans="1:6" x14ac:dyDescent="0.25">
      <c r="A167" s="117" t="s">
        <v>221</v>
      </c>
      <c r="B167" s="117" t="s">
        <v>222</v>
      </c>
      <c r="C167" s="118">
        <v>30744111831.07</v>
      </c>
      <c r="D167" s="118">
        <v>0</v>
      </c>
      <c r="E167" s="118">
        <v>0</v>
      </c>
      <c r="F167" s="118">
        <v>30744111831.07</v>
      </c>
    </row>
    <row r="168" spans="1:6" x14ac:dyDescent="0.25">
      <c r="A168" s="117" t="s">
        <v>223</v>
      </c>
      <c r="B168" s="117" t="s">
        <v>224</v>
      </c>
      <c r="C168" s="118">
        <v>30744111831.07</v>
      </c>
      <c r="D168" s="118">
        <v>0</v>
      </c>
      <c r="E168" s="118">
        <v>0</v>
      </c>
      <c r="F168" s="118">
        <v>30744111831.07</v>
      </c>
    </row>
    <row r="169" spans="1:6" x14ac:dyDescent="0.25">
      <c r="A169" s="117" t="s">
        <v>225</v>
      </c>
      <c r="B169" s="117" t="s">
        <v>224</v>
      </c>
      <c r="C169" s="118">
        <v>30744111831.07</v>
      </c>
      <c r="D169" s="118">
        <v>0</v>
      </c>
      <c r="E169" s="118">
        <v>0</v>
      </c>
      <c r="F169" s="118">
        <v>30744111831.07</v>
      </c>
    </row>
    <row r="170" spans="1:6" ht="30" x14ac:dyDescent="0.25">
      <c r="A170" s="117" t="s">
        <v>226</v>
      </c>
      <c r="B170" s="117" t="s">
        <v>227</v>
      </c>
      <c r="C170" s="118">
        <v>-1749375886.26</v>
      </c>
      <c r="D170" s="118">
        <v>0</v>
      </c>
      <c r="E170" s="118">
        <v>1295374521.6400001</v>
      </c>
      <c r="F170" s="118">
        <v>-3044750407.9000001</v>
      </c>
    </row>
    <row r="171" spans="1:6" x14ac:dyDescent="0.25">
      <c r="A171" s="117" t="s">
        <v>228</v>
      </c>
      <c r="B171" s="117" t="s">
        <v>224</v>
      </c>
      <c r="C171" s="118">
        <v>-1749375886.26</v>
      </c>
      <c r="D171" s="118">
        <v>0</v>
      </c>
      <c r="E171" s="118">
        <v>1295374521.6400001</v>
      </c>
      <c r="F171" s="118">
        <v>-3044750407.9000001</v>
      </c>
    </row>
    <row r="172" spans="1:6" x14ac:dyDescent="0.25">
      <c r="A172" s="117" t="s">
        <v>229</v>
      </c>
      <c r="B172" s="117" t="s">
        <v>224</v>
      </c>
      <c r="C172" s="118">
        <v>-1749375886.26</v>
      </c>
      <c r="D172" s="118">
        <v>0</v>
      </c>
      <c r="E172" s="118">
        <v>1295374521.6400001</v>
      </c>
      <c r="F172" s="118">
        <v>-3044750407.9000001</v>
      </c>
    </row>
    <row r="173" spans="1:6" x14ac:dyDescent="0.25">
      <c r="A173" s="117" t="s">
        <v>230</v>
      </c>
      <c r="B173" s="117" t="s">
        <v>231</v>
      </c>
      <c r="C173" s="118">
        <v>113425832748.491</v>
      </c>
      <c r="D173" s="118">
        <v>116249074624.99001</v>
      </c>
      <c r="E173" s="118">
        <v>88212508522.580002</v>
      </c>
      <c r="F173" s="118">
        <v>85389266646.081406</v>
      </c>
    </row>
    <row r="174" spans="1:6" x14ac:dyDescent="0.25">
      <c r="A174" s="117" t="s">
        <v>232</v>
      </c>
      <c r="B174" s="117" t="s">
        <v>233</v>
      </c>
      <c r="C174" s="118">
        <v>7739555334</v>
      </c>
      <c r="D174" s="118">
        <v>0</v>
      </c>
      <c r="E174" s="118">
        <v>0</v>
      </c>
      <c r="F174" s="118">
        <v>7739555334</v>
      </c>
    </row>
    <row r="175" spans="1:6" x14ac:dyDescent="0.25">
      <c r="A175" s="117" t="s">
        <v>234</v>
      </c>
      <c r="B175" s="117" t="s">
        <v>235</v>
      </c>
      <c r="C175" s="118">
        <v>7739555334</v>
      </c>
      <c r="D175" s="118">
        <v>0</v>
      </c>
      <c r="E175" s="118">
        <v>0</v>
      </c>
      <c r="F175" s="118">
        <v>7739555334</v>
      </c>
    </row>
    <row r="176" spans="1:6" x14ac:dyDescent="0.25">
      <c r="A176" s="117" t="s">
        <v>236</v>
      </c>
      <c r="B176" s="117" t="s">
        <v>237</v>
      </c>
      <c r="C176" s="118">
        <v>7739555334</v>
      </c>
      <c r="D176" s="118">
        <v>0</v>
      </c>
      <c r="E176" s="118">
        <v>0</v>
      </c>
      <c r="F176" s="118">
        <v>7739555334</v>
      </c>
    </row>
    <row r="177" spans="1:6" x14ac:dyDescent="0.25">
      <c r="A177" s="117" t="s">
        <v>238</v>
      </c>
      <c r="B177" s="117" t="s">
        <v>239</v>
      </c>
      <c r="C177" s="118">
        <v>7739555334</v>
      </c>
      <c r="D177" s="118">
        <v>0</v>
      </c>
      <c r="E177" s="118">
        <v>0</v>
      </c>
      <c r="F177" s="118">
        <v>7739555334</v>
      </c>
    </row>
    <row r="178" spans="1:6" x14ac:dyDescent="0.25">
      <c r="A178" s="117" t="s">
        <v>240</v>
      </c>
      <c r="B178" s="117" t="s">
        <v>241</v>
      </c>
      <c r="C178" s="118">
        <v>79232465325.761398</v>
      </c>
      <c r="D178" s="118">
        <v>50470027001.5</v>
      </c>
      <c r="E178" s="118">
        <v>29409280489.09</v>
      </c>
      <c r="F178" s="118">
        <v>58171718813.351402</v>
      </c>
    </row>
    <row r="179" spans="1:6" ht="30" x14ac:dyDescent="0.25">
      <c r="A179" s="117" t="s">
        <v>242</v>
      </c>
      <c r="B179" s="117" t="s">
        <v>243</v>
      </c>
      <c r="C179" s="118">
        <v>53429808916.010002</v>
      </c>
      <c r="D179" s="118">
        <v>2676990127.1999998</v>
      </c>
      <c r="E179" s="118">
        <v>637094255</v>
      </c>
      <c r="F179" s="118">
        <v>51389913043.809998</v>
      </c>
    </row>
    <row r="180" spans="1:6" x14ac:dyDescent="0.25">
      <c r="A180" s="117" t="s">
        <v>244</v>
      </c>
      <c r="B180" s="117" t="s">
        <v>245</v>
      </c>
      <c r="C180" s="118">
        <v>6458575535.0100002</v>
      </c>
      <c r="D180" s="118">
        <v>1162000622.2</v>
      </c>
      <c r="E180" s="118">
        <v>10924484</v>
      </c>
      <c r="F180" s="118">
        <v>5307499396.8100004</v>
      </c>
    </row>
    <row r="181" spans="1:6" x14ac:dyDescent="0.25">
      <c r="A181" s="117" t="s">
        <v>246</v>
      </c>
      <c r="B181" s="117" t="s">
        <v>245</v>
      </c>
      <c r="C181" s="118">
        <v>6458575535.0100002</v>
      </c>
      <c r="D181" s="118">
        <v>1162000622.2</v>
      </c>
      <c r="E181" s="118">
        <v>10924484</v>
      </c>
      <c r="F181" s="118">
        <v>5307499396.8100004</v>
      </c>
    </row>
    <row r="182" spans="1:6" x14ac:dyDescent="0.25">
      <c r="A182" s="117" t="s">
        <v>247</v>
      </c>
      <c r="B182" s="117" t="s">
        <v>248</v>
      </c>
      <c r="C182" s="118">
        <v>46971233381</v>
      </c>
      <c r="D182" s="118">
        <v>1514989505</v>
      </c>
      <c r="E182" s="118">
        <v>626169771</v>
      </c>
      <c r="F182" s="118">
        <v>46082413647</v>
      </c>
    </row>
    <row r="183" spans="1:6" x14ac:dyDescent="0.25">
      <c r="A183" s="117" t="s">
        <v>249</v>
      </c>
      <c r="B183" s="117" t="s">
        <v>250</v>
      </c>
      <c r="C183" s="118">
        <v>46971233381</v>
      </c>
      <c r="D183" s="118">
        <v>1514989505</v>
      </c>
      <c r="E183" s="118">
        <v>626169771</v>
      </c>
      <c r="F183" s="118">
        <v>46082413647</v>
      </c>
    </row>
    <row r="184" spans="1:6" x14ac:dyDescent="0.25">
      <c r="A184" s="117" t="s">
        <v>251</v>
      </c>
      <c r="B184" s="117" t="s">
        <v>252</v>
      </c>
      <c r="C184" s="118">
        <v>1.4829999999999999E-3</v>
      </c>
      <c r="D184" s="118">
        <v>0</v>
      </c>
      <c r="E184" s="118">
        <v>0</v>
      </c>
      <c r="F184" s="118">
        <v>1.4829999999999999E-3</v>
      </c>
    </row>
    <row r="185" spans="1:6" x14ac:dyDescent="0.25">
      <c r="A185" s="117" t="s">
        <v>253</v>
      </c>
      <c r="B185" s="117" t="s">
        <v>30</v>
      </c>
      <c r="C185" s="118">
        <v>1.4829999999999999E-3</v>
      </c>
      <c r="D185" s="118">
        <v>0</v>
      </c>
      <c r="E185" s="118">
        <v>0</v>
      </c>
      <c r="F185" s="118">
        <v>1.4829999999999999E-3</v>
      </c>
    </row>
    <row r="186" spans="1:6" x14ac:dyDescent="0.25">
      <c r="A186" s="117" t="s">
        <v>254</v>
      </c>
      <c r="B186" s="117" t="s">
        <v>30</v>
      </c>
      <c r="C186" s="118">
        <v>1.4829999999999999E-3</v>
      </c>
      <c r="D186" s="118">
        <v>0</v>
      </c>
      <c r="E186" s="118">
        <v>0</v>
      </c>
      <c r="F186" s="118">
        <v>1.4829999999999999E-3</v>
      </c>
    </row>
    <row r="187" spans="1:6" x14ac:dyDescent="0.25">
      <c r="A187" s="117" t="s">
        <v>255</v>
      </c>
      <c r="B187" s="117" t="s">
        <v>256</v>
      </c>
      <c r="C187" s="118">
        <v>60031597.009999998</v>
      </c>
      <c r="D187" s="118">
        <v>10904489</v>
      </c>
      <c r="E187" s="118">
        <v>0</v>
      </c>
      <c r="F187" s="118">
        <v>49127108.009999998</v>
      </c>
    </row>
    <row r="188" spans="1:6" x14ac:dyDescent="0.25">
      <c r="A188" s="117" t="s">
        <v>257</v>
      </c>
      <c r="B188" s="117" t="s">
        <v>258</v>
      </c>
      <c r="C188" s="118">
        <v>165105</v>
      </c>
      <c r="D188" s="118">
        <v>165105</v>
      </c>
      <c r="E188" s="118">
        <v>0</v>
      </c>
      <c r="F188" s="118">
        <v>0</v>
      </c>
    </row>
    <row r="189" spans="1:6" x14ac:dyDescent="0.25">
      <c r="A189" s="117" t="s">
        <v>259</v>
      </c>
      <c r="B189" s="117" t="s">
        <v>260</v>
      </c>
      <c r="C189" s="118">
        <v>165105</v>
      </c>
      <c r="D189" s="118">
        <v>165105</v>
      </c>
      <c r="E189" s="118">
        <v>0</v>
      </c>
      <c r="F189" s="118">
        <v>0</v>
      </c>
    </row>
    <row r="190" spans="1:6" x14ac:dyDescent="0.25">
      <c r="A190" s="117" t="s">
        <v>261</v>
      </c>
      <c r="B190" s="117" t="s">
        <v>262</v>
      </c>
      <c r="C190" s="118">
        <v>59820261.009999998</v>
      </c>
      <c r="D190" s="118">
        <v>10693153</v>
      </c>
      <c r="E190" s="118">
        <v>0</v>
      </c>
      <c r="F190" s="118">
        <v>49127108.009999998</v>
      </c>
    </row>
    <row r="191" spans="1:6" x14ac:dyDescent="0.25">
      <c r="A191" s="117" t="s">
        <v>263</v>
      </c>
      <c r="B191" s="117" t="s">
        <v>262</v>
      </c>
      <c r="C191" s="118">
        <v>59820261.009999998</v>
      </c>
      <c r="D191" s="118">
        <v>10693153</v>
      </c>
      <c r="E191" s="118">
        <v>0</v>
      </c>
      <c r="F191" s="118">
        <v>49127108.009999998</v>
      </c>
    </row>
    <row r="192" spans="1:6" x14ac:dyDescent="0.25">
      <c r="A192" s="117" t="s">
        <v>264</v>
      </c>
      <c r="B192" s="117" t="s">
        <v>265</v>
      </c>
      <c r="C192" s="118">
        <v>46231</v>
      </c>
      <c r="D192" s="118">
        <v>46231</v>
      </c>
      <c r="E192" s="118">
        <v>0</v>
      </c>
      <c r="F192" s="118">
        <v>0</v>
      </c>
    </row>
    <row r="193" spans="1:6" ht="30" x14ac:dyDescent="0.25">
      <c r="A193" s="117" t="s">
        <v>266</v>
      </c>
      <c r="B193" s="117" t="s">
        <v>267</v>
      </c>
      <c r="C193" s="118">
        <v>46231</v>
      </c>
      <c r="D193" s="118">
        <v>46231</v>
      </c>
      <c r="E193" s="118">
        <v>0</v>
      </c>
      <c r="F193" s="118">
        <v>0</v>
      </c>
    </row>
    <row r="194" spans="1:6" x14ac:dyDescent="0.25">
      <c r="A194" s="117" t="s">
        <v>268</v>
      </c>
      <c r="B194" s="117" t="s">
        <v>269</v>
      </c>
      <c r="C194" s="118">
        <v>271084557</v>
      </c>
      <c r="D194" s="118">
        <v>10337783230</v>
      </c>
      <c r="E194" s="118">
        <v>10087359805</v>
      </c>
      <c r="F194" s="118">
        <v>20661132</v>
      </c>
    </row>
    <row r="195" spans="1:6" x14ac:dyDescent="0.25">
      <c r="A195" s="117" t="s">
        <v>270</v>
      </c>
      <c r="B195" s="117" t="s">
        <v>271</v>
      </c>
      <c r="C195" s="118">
        <v>150015692</v>
      </c>
      <c r="D195" s="118">
        <v>3613124470</v>
      </c>
      <c r="E195" s="118">
        <v>3472331060</v>
      </c>
      <c r="F195" s="118">
        <v>9222282</v>
      </c>
    </row>
    <row r="196" spans="1:6" x14ac:dyDescent="0.25">
      <c r="A196" s="117" t="s">
        <v>272</v>
      </c>
      <c r="B196" s="117" t="s">
        <v>271</v>
      </c>
      <c r="C196" s="118">
        <v>150015692</v>
      </c>
      <c r="D196" s="118">
        <v>3613124470</v>
      </c>
      <c r="E196" s="118">
        <v>3472331060</v>
      </c>
      <c r="F196" s="118">
        <v>9222282</v>
      </c>
    </row>
    <row r="197" spans="1:6" x14ac:dyDescent="0.25">
      <c r="A197" s="117" t="s">
        <v>273</v>
      </c>
      <c r="B197" s="117" t="s">
        <v>274</v>
      </c>
      <c r="C197" s="118">
        <v>118768865</v>
      </c>
      <c r="D197" s="118">
        <v>2417977253</v>
      </c>
      <c r="E197" s="118">
        <v>2301018742</v>
      </c>
      <c r="F197" s="118">
        <v>1810354</v>
      </c>
    </row>
    <row r="198" spans="1:6" x14ac:dyDescent="0.25">
      <c r="A198" s="117" t="s">
        <v>275</v>
      </c>
      <c r="B198" s="117" t="s">
        <v>274</v>
      </c>
      <c r="C198" s="118">
        <v>118768865</v>
      </c>
      <c r="D198" s="118">
        <v>2417977253</v>
      </c>
      <c r="E198" s="118">
        <v>2301018742</v>
      </c>
      <c r="F198" s="118">
        <v>1810354</v>
      </c>
    </row>
    <row r="199" spans="1:6" x14ac:dyDescent="0.25">
      <c r="A199" s="117" t="s">
        <v>276</v>
      </c>
      <c r="B199" s="117" t="s">
        <v>277</v>
      </c>
      <c r="C199" s="118">
        <v>0</v>
      </c>
      <c r="D199" s="118">
        <v>30465623</v>
      </c>
      <c r="E199" s="118">
        <v>30465623</v>
      </c>
      <c r="F199" s="118">
        <v>0</v>
      </c>
    </row>
    <row r="200" spans="1:6" x14ac:dyDescent="0.25">
      <c r="A200" s="117" t="s">
        <v>278</v>
      </c>
      <c r="B200" s="117" t="s">
        <v>277</v>
      </c>
      <c r="C200" s="118">
        <v>0</v>
      </c>
      <c r="D200" s="118">
        <v>30465623</v>
      </c>
      <c r="E200" s="118">
        <v>30465623</v>
      </c>
      <c r="F200" s="118">
        <v>0</v>
      </c>
    </row>
    <row r="201" spans="1:6" x14ac:dyDescent="0.25">
      <c r="A201" s="117" t="s">
        <v>279</v>
      </c>
      <c r="B201" s="117" t="s">
        <v>280</v>
      </c>
      <c r="C201" s="118">
        <v>0</v>
      </c>
      <c r="D201" s="118">
        <v>3235485233</v>
      </c>
      <c r="E201" s="118">
        <v>3235485233</v>
      </c>
      <c r="F201" s="118">
        <v>0</v>
      </c>
    </row>
    <row r="202" spans="1:6" x14ac:dyDescent="0.25">
      <c r="A202" s="117" t="s">
        <v>281</v>
      </c>
      <c r="B202" s="117" t="s">
        <v>280</v>
      </c>
      <c r="C202" s="118">
        <v>0</v>
      </c>
      <c r="D202" s="118">
        <v>3235485233</v>
      </c>
      <c r="E202" s="118">
        <v>3235485233</v>
      </c>
      <c r="F202" s="118">
        <v>0</v>
      </c>
    </row>
    <row r="203" spans="1:6" x14ac:dyDescent="0.25">
      <c r="A203" s="117" t="s">
        <v>282</v>
      </c>
      <c r="B203" s="117" t="s">
        <v>283</v>
      </c>
      <c r="C203" s="118">
        <v>0</v>
      </c>
      <c r="D203" s="118">
        <v>53876915</v>
      </c>
      <c r="E203" s="118">
        <v>53876915</v>
      </c>
      <c r="F203" s="118">
        <v>0</v>
      </c>
    </row>
    <row r="204" spans="1:6" x14ac:dyDescent="0.25">
      <c r="A204" s="117" t="s">
        <v>284</v>
      </c>
      <c r="B204" s="117" t="s">
        <v>283</v>
      </c>
      <c r="C204" s="118">
        <v>0</v>
      </c>
      <c r="D204" s="118">
        <v>53876915</v>
      </c>
      <c r="E204" s="118">
        <v>53876915</v>
      </c>
      <c r="F204" s="118">
        <v>0</v>
      </c>
    </row>
    <row r="205" spans="1:6" x14ac:dyDescent="0.25">
      <c r="A205" s="117" t="s">
        <v>285</v>
      </c>
      <c r="B205" s="117" t="s">
        <v>286</v>
      </c>
      <c r="C205" s="118">
        <v>2300000</v>
      </c>
      <c r="D205" s="118">
        <v>171194735</v>
      </c>
      <c r="E205" s="118">
        <v>168894735</v>
      </c>
      <c r="F205" s="118">
        <v>0</v>
      </c>
    </row>
    <row r="206" spans="1:6" x14ac:dyDescent="0.25">
      <c r="A206" s="117" t="s">
        <v>287</v>
      </c>
      <c r="B206" s="117" t="s">
        <v>286</v>
      </c>
      <c r="C206" s="118">
        <v>2300000</v>
      </c>
      <c r="D206" s="118">
        <v>171194735</v>
      </c>
      <c r="E206" s="118">
        <v>168894735</v>
      </c>
      <c r="F206" s="118">
        <v>0</v>
      </c>
    </row>
    <row r="207" spans="1:6" ht="30" x14ac:dyDescent="0.25">
      <c r="A207" s="117" t="s">
        <v>288</v>
      </c>
      <c r="B207" s="117" t="s">
        <v>289</v>
      </c>
      <c r="C207" s="118">
        <v>0</v>
      </c>
      <c r="D207" s="118">
        <v>815659001</v>
      </c>
      <c r="E207" s="118">
        <v>815659001</v>
      </c>
      <c r="F207" s="118">
        <v>0</v>
      </c>
    </row>
    <row r="208" spans="1:6" ht="30" x14ac:dyDescent="0.25">
      <c r="A208" s="117" t="s">
        <v>290</v>
      </c>
      <c r="B208" s="117" t="s">
        <v>289</v>
      </c>
      <c r="C208" s="118">
        <v>0</v>
      </c>
      <c r="D208" s="118">
        <v>815659001</v>
      </c>
      <c r="E208" s="118">
        <v>815659001</v>
      </c>
      <c r="F208" s="118">
        <v>0</v>
      </c>
    </row>
    <row r="209" spans="1:6" x14ac:dyDescent="0.25">
      <c r="A209" s="117" t="s">
        <v>291</v>
      </c>
      <c r="B209" s="117" t="s">
        <v>292</v>
      </c>
      <c r="C209" s="118">
        <v>0</v>
      </c>
      <c r="D209" s="118">
        <v>0</v>
      </c>
      <c r="E209" s="118">
        <v>9628496</v>
      </c>
      <c r="F209" s="118">
        <v>9628496</v>
      </c>
    </row>
    <row r="210" spans="1:6" x14ac:dyDescent="0.25">
      <c r="A210" s="117" t="s">
        <v>293</v>
      </c>
      <c r="B210" s="117" t="s">
        <v>292</v>
      </c>
      <c r="C210" s="118">
        <v>0</v>
      </c>
      <c r="D210" s="118">
        <v>0</v>
      </c>
      <c r="E210" s="118">
        <v>9628496</v>
      </c>
      <c r="F210" s="118">
        <v>9628496</v>
      </c>
    </row>
    <row r="211" spans="1:6" x14ac:dyDescent="0.25">
      <c r="A211" s="117" t="s">
        <v>294</v>
      </c>
      <c r="B211" s="117" t="s">
        <v>295</v>
      </c>
      <c r="C211" s="118">
        <v>5013406289</v>
      </c>
      <c r="D211" s="118">
        <v>17398229388</v>
      </c>
      <c r="E211" s="118">
        <v>13975694140</v>
      </c>
      <c r="F211" s="118">
        <v>1590871041</v>
      </c>
    </row>
    <row r="212" spans="1:6" x14ac:dyDescent="0.25">
      <c r="A212" s="117" t="s">
        <v>296</v>
      </c>
      <c r="B212" s="117" t="s">
        <v>297</v>
      </c>
      <c r="C212" s="118">
        <v>96120119</v>
      </c>
      <c r="D212" s="118">
        <v>214895595</v>
      </c>
      <c r="E212" s="118">
        <v>128527546</v>
      </c>
      <c r="F212" s="118">
        <v>9752070</v>
      </c>
    </row>
    <row r="213" spans="1:6" x14ac:dyDescent="0.25">
      <c r="A213" s="117" t="s">
        <v>298</v>
      </c>
      <c r="B213" s="117" t="s">
        <v>299</v>
      </c>
      <c r="C213" s="118">
        <v>96120119</v>
      </c>
      <c r="D213" s="118">
        <v>107447595</v>
      </c>
      <c r="E213" s="118">
        <v>21079546</v>
      </c>
      <c r="F213" s="118">
        <v>9752070</v>
      </c>
    </row>
    <row r="214" spans="1:6" x14ac:dyDescent="0.25">
      <c r="A214" s="117" t="s">
        <v>300</v>
      </c>
      <c r="B214" s="117" t="s">
        <v>301</v>
      </c>
      <c r="C214" s="118">
        <v>0</v>
      </c>
      <c r="D214" s="118">
        <v>107448000</v>
      </c>
      <c r="E214" s="118">
        <v>107448000</v>
      </c>
      <c r="F214" s="118">
        <v>0</v>
      </c>
    </row>
    <row r="215" spans="1:6" x14ac:dyDescent="0.25">
      <c r="A215" s="117" t="s">
        <v>306</v>
      </c>
      <c r="B215" s="117" t="s">
        <v>307</v>
      </c>
      <c r="C215" s="118">
        <v>72881461</v>
      </c>
      <c r="D215" s="118">
        <v>192405674</v>
      </c>
      <c r="E215" s="118">
        <v>120612451</v>
      </c>
      <c r="F215" s="118">
        <v>1088238</v>
      </c>
    </row>
    <row r="216" spans="1:6" x14ac:dyDescent="0.25">
      <c r="A216" s="117" t="s">
        <v>308</v>
      </c>
      <c r="B216" s="117" t="s">
        <v>299</v>
      </c>
      <c r="C216" s="118">
        <v>72881461</v>
      </c>
      <c r="D216" s="118">
        <v>96202443</v>
      </c>
      <c r="E216" s="118">
        <v>24409220</v>
      </c>
      <c r="F216" s="118">
        <v>1088238</v>
      </c>
    </row>
    <row r="217" spans="1:6" x14ac:dyDescent="0.25">
      <c r="A217" s="117" t="s">
        <v>309</v>
      </c>
      <c r="B217" s="117" t="s">
        <v>301</v>
      </c>
      <c r="C217" s="118">
        <v>0</v>
      </c>
      <c r="D217" s="118">
        <v>96203231</v>
      </c>
      <c r="E217" s="118">
        <v>96203231</v>
      </c>
      <c r="F217" s="118">
        <v>0</v>
      </c>
    </row>
    <row r="218" spans="1:6" x14ac:dyDescent="0.25">
      <c r="A218" s="117" t="s">
        <v>310</v>
      </c>
      <c r="B218" s="117" t="s">
        <v>311</v>
      </c>
      <c r="C218" s="118">
        <v>1846578</v>
      </c>
      <c r="D218" s="118">
        <v>11905854</v>
      </c>
      <c r="E218" s="118">
        <v>10059276</v>
      </c>
      <c r="F218" s="118">
        <v>0</v>
      </c>
    </row>
    <row r="219" spans="1:6" x14ac:dyDescent="0.25">
      <c r="A219" s="117" t="s">
        <v>312</v>
      </c>
      <c r="B219" s="117" t="s">
        <v>299</v>
      </c>
      <c r="C219" s="118">
        <v>1846578</v>
      </c>
      <c r="D219" s="118">
        <v>5029854</v>
      </c>
      <c r="E219" s="118">
        <v>3183276</v>
      </c>
      <c r="F219" s="118">
        <v>0</v>
      </c>
    </row>
    <row r="220" spans="1:6" x14ac:dyDescent="0.25">
      <c r="A220" s="117" t="s">
        <v>313</v>
      </c>
      <c r="B220" s="117" t="s">
        <v>301</v>
      </c>
      <c r="C220" s="118">
        <v>0</v>
      </c>
      <c r="D220" s="118">
        <v>6876000</v>
      </c>
      <c r="E220" s="118">
        <v>6876000</v>
      </c>
      <c r="F220" s="118">
        <v>0</v>
      </c>
    </row>
    <row r="221" spans="1:6" x14ac:dyDescent="0.25">
      <c r="A221" s="117" t="s">
        <v>318</v>
      </c>
      <c r="B221" s="117" t="s">
        <v>319</v>
      </c>
      <c r="C221" s="118">
        <v>0</v>
      </c>
      <c r="D221" s="118">
        <v>47110921</v>
      </c>
      <c r="E221" s="118">
        <v>47110921</v>
      </c>
      <c r="F221" s="118">
        <v>0</v>
      </c>
    </row>
    <row r="222" spans="1:6" x14ac:dyDescent="0.25">
      <c r="A222" s="117" t="s">
        <v>320</v>
      </c>
      <c r="B222" s="117" t="s">
        <v>299</v>
      </c>
      <c r="C222" s="118">
        <v>0</v>
      </c>
      <c r="D222" s="118">
        <v>23555921</v>
      </c>
      <c r="E222" s="118">
        <v>23555921</v>
      </c>
      <c r="F222" s="118">
        <v>0</v>
      </c>
    </row>
    <row r="223" spans="1:6" x14ac:dyDescent="0.25">
      <c r="A223" s="117" t="s">
        <v>321</v>
      </c>
      <c r="B223" s="117" t="s">
        <v>301</v>
      </c>
      <c r="C223" s="118">
        <v>0</v>
      </c>
      <c r="D223" s="118">
        <v>23555000</v>
      </c>
      <c r="E223" s="118">
        <v>23555000</v>
      </c>
      <c r="F223" s="118">
        <v>0</v>
      </c>
    </row>
    <row r="224" spans="1:6" x14ac:dyDescent="0.25">
      <c r="A224" s="117" t="s">
        <v>322</v>
      </c>
      <c r="B224" s="117" t="s">
        <v>323</v>
      </c>
      <c r="C224" s="118">
        <v>4623163451</v>
      </c>
      <c r="D224" s="118">
        <v>16343446927</v>
      </c>
      <c r="E224" s="118">
        <v>13284024786</v>
      </c>
      <c r="F224" s="118">
        <v>1563741310</v>
      </c>
    </row>
    <row r="225" spans="1:6" x14ac:dyDescent="0.25">
      <c r="A225" s="117" t="s">
        <v>324</v>
      </c>
      <c r="B225" s="117" t="s">
        <v>299</v>
      </c>
      <c r="C225" s="118">
        <v>4623163451</v>
      </c>
      <c r="D225" s="118">
        <v>8909964927</v>
      </c>
      <c r="E225" s="118">
        <v>5850542786</v>
      </c>
      <c r="F225" s="118">
        <v>1563741310</v>
      </c>
    </row>
    <row r="226" spans="1:6" x14ac:dyDescent="0.25">
      <c r="A226" s="117" t="s">
        <v>325</v>
      </c>
      <c r="B226" s="117" t="s">
        <v>301</v>
      </c>
      <c r="C226" s="118">
        <v>0</v>
      </c>
      <c r="D226" s="118">
        <v>7433482000</v>
      </c>
      <c r="E226" s="118">
        <v>7433482000</v>
      </c>
      <c r="F226" s="118">
        <v>0</v>
      </c>
    </row>
    <row r="227" spans="1:6" x14ac:dyDescent="0.25">
      <c r="A227" s="117" t="s">
        <v>326</v>
      </c>
      <c r="B227" s="117" t="s">
        <v>327</v>
      </c>
      <c r="C227" s="118">
        <v>99699976</v>
      </c>
      <c r="D227" s="118">
        <v>289294204</v>
      </c>
      <c r="E227" s="118">
        <v>198104253</v>
      </c>
      <c r="F227" s="118">
        <v>8510025</v>
      </c>
    </row>
    <row r="228" spans="1:6" x14ac:dyDescent="0.25">
      <c r="A228" s="117" t="s">
        <v>328</v>
      </c>
      <c r="B228" s="117" t="s">
        <v>329</v>
      </c>
      <c r="C228" s="118">
        <v>99699976</v>
      </c>
      <c r="D228" s="118">
        <v>144894627</v>
      </c>
      <c r="E228" s="118">
        <v>53704676</v>
      </c>
      <c r="F228" s="118">
        <v>8510025</v>
      </c>
    </row>
    <row r="229" spans="1:6" x14ac:dyDescent="0.25">
      <c r="A229" s="117" t="s">
        <v>330</v>
      </c>
      <c r="B229" s="117" t="s">
        <v>331</v>
      </c>
      <c r="C229" s="118">
        <v>0</v>
      </c>
      <c r="D229" s="118">
        <v>144399577</v>
      </c>
      <c r="E229" s="118">
        <v>144399577</v>
      </c>
      <c r="F229" s="118">
        <v>0</v>
      </c>
    </row>
    <row r="230" spans="1:6" ht="30" x14ac:dyDescent="0.25">
      <c r="A230" s="117" t="s">
        <v>336</v>
      </c>
      <c r="B230" s="117" t="s">
        <v>337</v>
      </c>
      <c r="C230" s="118">
        <v>119694704</v>
      </c>
      <c r="D230" s="118">
        <v>299170213</v>
      </c>
      <c r="E230" s="118">
        <v>187254907</v>
      </c>
      <c r="F230" s="118">
        <v>7779398</v>
      </c>
    </row>
    <row r="231" spans="1:6" x14ac:dyDescent="0.25">
      <c r="A231" s="117" t="s">
        <v>338</v>
      </c>
      <c r="B231" s="117" t="s">
        <v>299</v>
      </c>
      <c r="C231" s="118">
        <v>119694704</v>
      </c>
      <c r="D231" s="118">
        <v>149886504</v>
      </c>
      <c r="E231" s="118">
        <v>37971198</v>
      </c>
      <c r="F231" s="118">
        <v>7779398</v>
      </c>
    </row>
    <row r="232" spans="1:6" x14ac:dyDescent="0.25">
      <c r="A232" s="117" t="s">
        <v>339</v>
      </c>
      <c r="B232" s="117" t="s">
        <v>301</v>
      </c>
      <c r="C232" s="118">
        <v>0</v>
      </c>
      <c r="D232" s="118">
        <v>149283709</v>
      </c>
      <c r="E232" s="118">
        <v>149283709</v>
      </c>
      <c r="F232" s="118">
        <v>0</v>
      </c>
    </row>
    <row r="233" spans="1:6" x14ac:dyDescent="0.25">
      <c r="A233" s="117" t="s">
        <v>849</v>
      </c>
      <c r="B233" s="117" t="s">
        <v>848</v>
      </c>
      <c r="C233" s="118">
        <v>11976438.27</v>
      </c>
      <c r="D233" s="118">
        <v>31461976.109999999</v>
      </c>
      <c r="E233" s="118">
        <v>25937960.140000001</v>
      </c>
      <c r="F233" s="118">
        <v>6452422.2999999998</v>
      </c>
    </row>
    <row r="234" spans="1:6" x14ac:dyDescent="0.25">
      <c r="A234" s="117" t="s">
        <v>847</v>
      </c>
      <c r="B234" s="117" t="s">
        <v>845</v>
      </c>
      <c r="C234" s="118">
        <v>11976438.27</v>
      </c>
      <c r="D234" s="118">
        <v>19001976.109999999</v>
      </c>
      <c r="E234" s="118">
        <v>13477960.140000001</v>
      </c>
      <c r="F234" s="118">
        <v>6452422.2999999998</v>
      </c>
    </row>
    <row r="235" spans="1:6" x14ac:dyDescent="0.25">
      <c r="A235" s="117" t="s">
        <v>846</v>
      </c>
      <c r="B235" s="117" t="s">
        <v>845</v>
      </c>
      <c r="C235" s="118">
        <v>11976438.27</v>
      </c>
      <c r="D235" s="118">
        <v>19001976.109999999</v>
      </c>
      <c r="E235" s="118">
        <v>13477960.140000001</v>
      </c>
      <c r="F235" s="118">
        <v>6452422.2999999998</v>
      </c>
    </row>
    <row r="236" spans="1:6" x14ac:dyDescent="0.25">
      <c r="A236" s="117" t="s">
        <v>877</v>
      </c>
      <c r="B236" s="117" t="s">
        <v>878</v>
      </c>
      <c r="C236" s="118">
        <v>0</v>
      </c>
      <c r="D236" s="118">
        <v>12460000</v>
      </c>
      <c r="E236" s="118">
        <v>12460000</v>
      </c>
      <c r="F236" s="118">
        <v>0</v>
      </c>
    </row>
    <row r="237" spans="1:6" x14ac:dyDescent="0.25">
      <c r="A237" s="117" t="s">
        <v>879</v>
      </c>
      <c r="B237" s="117" t="s">
        <v>878</v>
      </c>
      <c r="C237" s="118">
        <v>0</v>
      </c>
      <c r="D237" s="118">
        <v>12460000</v>
      </c>
      <c r="E237" s="118">
        <v>12460000</v>
      </c>
      <c r="F237" s="118">
        <v>0</v>
      </c>
    </row>
    <row r="238" spans="1:6" x14ac:dyDescent="0.25">
      <c r="A238" s="117" t="s">
        <v>345</v>
      </c>
      <c r="B238" s="117" t="s">
        <v>346</v>
      </c>
      <c r="C238" s="118">
        <v>546344553.02999997</v>
      </c>
      <c r="D238" s="118">
        <v>0</v>
      </c>
      <c r="E238" s="118">
        <v>50745484.969999999</v>
      </c>
      <c r="F238" s="118">
        <v>597090038</v>
      </c>
    </row>
    <row r="239" spans="1:6" x14ac:dyDescent="0.25">
      <c r="A239" s="117" t="s">
        <v>347</v>
      </c>
      <c r="B239" s="117" t="s">
        <v>348</v>
      </c>
      <c r="C239" s="118">
        <v>546344553.02999997</v>
      </c>
      <c r="D239" s="118">
        <v>0</v>
      </c>
      <c r="E239" s="118">
        <v>50745484.969999999</v>
      </c>
      <c r="F239" s="118">
        <v>597090038</v>
      </c>
    </row>
    <row r="240" spans="1:6" x14ac:dyDescent="0.25">
      <c r="A240" s="117" t="s">
        <v>349</v>
      </c>
      <c r="B240" s="117" t="s">
        <v>348</v>
      </c>
      <c r="C240" s="118">
        <v>546344553.02999997</v>
      </c>
      <c r="D240" s="118">
        <v>0</v>
      </c>
      <c r="E240" s="118">
        <v>50745484.969999999</v>
      </c>
      <c r="F240" s="118">
        <v>597090038</v>
      </c>
    </row>
    <row r="241" spans="1:6" x14ac:dyDescent="0.25">
      <c r="A241" s="117" t="s">
        <v>350</v>
      </c>
      <c r="B241" s="117" t="s">
        <v>351</v>
      </c>
      <c r="C241" s="118">
        <v>19899812975.439999</v>
      </c>
      <c r="D241" s="118">
        <v>20014657791.189999</v>
      </c>
      <c r="E241" s="118">
        <v>4632448843.9799995</v>
      </c>
      <c r="F241" s="118">
        <v>4517604028.2299995</v>
      </c>
    </row>
    <row r="242" spans="1:6" x14ac:dyDescent="0.25">
      <c r="A242" s="117" t="s">
        <v>356</v>
      </c>
      <c r="B242" s="117" t="s">
        <v>357</v>
      </c>
      <c r="C242" s="118">
        <v>5104247</v>
      </c>
      <c r="D242" s="118">
        <v>9575639</v>
      </c>
      <c r="E242" s="118">
        <v>6975060</v>
      </c>
      <c r="F242" s="118">
        <v>2503668</v>
      </c>
    </row>
    <row r="243" spans="1:6" x14ac:dyDescent="0.25">
      <c r="A243" s="117" t="s">
        <v>358</v>
      </c>
      <c r="B243" s="117" t="s">
        <v>357</v>
      </c>
      <c r="C243" s="118">
        <v>5104247</v>
      </c>
      <c r="D243" s="118">
        <v>9575639</v>
      </c>
      <c r="E243" s="118">
        <v>6975060</v>
      </c>
      <c r="F243" s="118">
        <v>2503668</v>
      </c>
    </row>
    <row r="244" spans="1:6" x14ac:dyDescent="0.25">
      <c r="A244" s="117" t="s">
        <v>359</v>
      </c>
      <c r="B244" s="117" t="s">
        <v>360</v>
      </c>
      <c r="C244" s="118">
        <v>31228538</v>
      </c>
      <c r="D244" s="118">
        <v>0</v>
      </c>
      <c r="E244" s="118">
        <v>0</v>
      </c>
      <c r="F244" s="118">
        <v>31228538</v>
      </c>
    </row>
    <row r="245" spans="1:6" x14ac:dyDescent="0.25">
      <c r="A245" s="117" t="s">
        <v>361</v>
      </c>
      <c r="B245" s="117" t="s">
        <v>360</v>
      </c>
      <c r="C245" s="118">
        <v>31228538</v>
      </c>
      <c r="D245" s="118">
        <v>0</v>
      </c>
      <c r="E245" s="118">
        <v>0</v>
      </c>
      <c r="F245" s="118">
        <v>31228538</v>
      </c>
    </row>
    <row r="246" spans="1:6" ht="30" x14ac:dyDescent="0.25">
      <c r="A246" s="117" t="s">
        <v>362</v>
      </c>
      <c r="B246" s="117" t="s">
        <v>363</v>
      </c>
      <c r="C246" s="118">
        <v>0</v>
      </c>
      <c r="D246" s="118">
        <v>660274400</v>
      </c>
      <c r="E246" s="118">
        <v>660274400</v>
      </c>
      <c r="F246" s="118">
        <v>0</v>
      </c>
    </row>
    <row r="247" spans="1:6" ht="30" x14ac:dyDescent="0.25">
      <c r="A247" s="117" t="s">
        <v>364</v>
      </c>
      <c r="B247" s="117" t="s">
        <v>365</v>
      </c>
      <c r="C247" s="118">
        <v>0</v>
      </c>
      <c r="D247" s="118">
        <v>440129400</v>
      </c>
      <c r="E247" s="118">
        <v>440129400</v>
      </c>
      <c r="F247" s="118">
        <v>0</v>
      </c>
    </row>
    <row r="248" spans="1:6" x14ac:dyDescent="0.25">
      <c r="A248" s="117" t="s">
        <v>366</v>
      </c>
      <c r="B248" s="117" t="s">
        <v>367</v>
      </c>
      <c r="C248" s="118">
        <v>0</v>
      </c>
      <c r="D248" s="118">
        <v>220145000</v>
      </c>
      <c r="E248" s="118">
        <v>220145000</v>
      </c>
      <c r="F248" s="118">
        <v>0</v>
      </c>
    </row>
    <row r="249" spans="1:6" x14ac:dyDescent="0.25">
      <c r="A249" s="117" t="s">
        <v>368</v>
      </c>
      <c r="B249" s="117" t="s">
        <v>369</v>
      </c>
      <c r="C249" s="118">
        <v>6123122.46</v>
      </c>
      <c r="D249" s="118">
        <v>0</v>
      </c>
      <c r="E249" s="118">
        <v>0</v>
      </c>
      <c r="F249" s="118">
        <v>6123122.46</v>
      </c>
    </row>
    <row r="250" spans="1:6" x14ac:dyDescent="0.25">
      <c r="A250" s="117" t="s">
        <v>370</v>
      </c>
      <c r="B250" s="117" t="s">
        <v>369</v>
      </c>
      <c r="C250" s="118">
        <v>6123122.46</v>
      </c>
      <c r="D250" s="118">
        <v>0</v>
      </c>
      <c r="E250" s="118">
        <v>0</v>
      </c>
      <c r="F250" s="118">
        <v>6123122.46</v>
      </c>
    </row>
    <row r="251" spans="1:6" x14ac:dyDescent="0.25">
      <c r="A251" s="117" t="s">
        <v>371</v>
      </c>
      <c r="B251" s="117" t="s">
        <v>372</v>
      </c>
      <c r="C251" s="118">
        <v>0</v>
      </c>
      <c r="D251" s="118">
        <v>1540093000</v>
      </c>
      <c r="E251" s="118">
        <v>1540093000</v>
      </c>
      <c r="F251" s="118">
        <v>0</v>
      </c>
    </row>
    <row r="252" spans="1:6" x14ac:dyDescent="0.25">
      <c r="A252" s="117" t="s">
        <v>373</v>
      </c>
      <c r="B252" s="117" t="s">
        <v>374</v>
      </c>
      <c r="C252" s="118">
        <v>0</v>
      </c>
      <c r="D252" s="118">
        <v>1319948000</v>
      </c>
      <c r="E252" s="118">
        <v>1319948000</v>
      </c>
      <c r="F252" s="118">
        <v>0</v>
      </c>
    </row>
    <row r="253" spans="1:6" x14ac:dyDescent="0.25">
      <c r="A253" s="117" t="s">
        <v>375</v>
      </c>
      <c r="B253" s="117" t="s">
        <v>376</v>
      </c>
      <c r="C253" s="118">
        <v>0</v>
      </c>
      <c r="D253" s="118">
        <v>220145000</v>
      </c>
      <c r="E253" s="118">
        <v>220145000</v>
      </c>
      <c r="F253" s="118">
        <v>0</v>
      </c>
    </row>
    <row r="254" spans="1:6" x14ac:dyDescent="0.25">
      <c r="A254" s="117" t="s">
        <v>377</v>
      </c>
      <c r="B254" s="117" t="s">
        <v>378</v>
      </c>
      <c r="C254" s="118">
        <v>383518400.14999998</v>
      </c>
      <c r="D254" s="118">
        <v>422086391.00999999</v>
      </c>
      <c r="E254" s="118">
        <v>333704909.20999998</v>
      </c>
      <c r="F254" s="118">
        <v>295136918.35000002</v>
      </c>
    </row>
    <row r="255" spans="1:6" x14ac:dyDescent="0.25">
      <c r="A255" s="117" t="s">
        <v>379</v>
      </c>
      <c r="B255" s="117" t="s">
        <v>378</v>
      </c>
      <c r="C255" s="118">
        <v>383518400.14999998</v>
      </c>
      <c r="D255" s="118">
        <v>422086391.00999999</v>
      </c>
      <c r="E255" s="118">
        <v>333704909.20999998</v>
      </c>
      <c r="F255" s="118">
        <v>295136918.35000002</v>
      </c>
    </row>
    <row r="256" spans="1:6" x14ac:dyDescent="0.25">
      <c r="A256" s="117" t="s">
        <v>380</v>
      </c>
      <c r="B256" s="117" t="s">
        <v>307</v>
      </c>
      <c r="C256" s="118">
        <v>18639664871.139999</v>
      </c>
      <c r="D256" s="118">
        <v>17213538265.59</v>
      </c>
      <c r="E256" s="118">
        <v>2091401474.77</v>
      </c>
      <c r="F256" s="118">
        <v>3517528080.3200002</v>
      </c>
    </row>
    <row r="257" spans="1:6" x14ac:dyDescent="0.25">
      <c r="A257" s="117" t="s">
        <v>381</v>
      </c>
      <c r="B257" s="117" t="s">
        <v>307</v>
      </c>
      <c r="C257" s="118">
        <v>18639664871.139999</v>
      </c>
      <c r="D257" s="118">
        <v>17213538265.59</v>
      </c>
      <c r="E257" s="118">
        <v>2091401474.77</v>
      </c>
      <c r="F257" s="118">
        <v>3517528080.3200002</v>
      </c>
    </row>
    <row r="258" spans="1:6" x14ac:dyDescent="0.25">
      <c r="A258" s="117" t="s">
        <v>382</v>
      </c>
      <c r="B258" s="117" t="s">
        <v>41</v>
      </c>
      <c r="C258" s="118">
        <v>834173796.69000006</v>
      </c>
      <c r="D258" s="118">
        <v>169090095.59</v>
      </c>
      <c r="E258" s="118">
        <v>0</v>
      </c>
      <c r="F258" s="118">
        <v>665083701.10000002</v>
      </c>
    </row>
    <row r="259" spans="1:6" x14ac:dyDescent="0.25">
      <c r="A259" s="117" t="s">
        <v>383</v>
      </c>
      <c r="B259" s="117" t="s">
        <v>41</v>
      </c>
      <c r="C259" s="118">
        <v>834173796.69000006</v>
      </c>
      <c r="D259" s="118">
        <v>169090095.59</v>
      </c>
      <c r="E259" s="118">
        <v>0</v>
      </c>
      <c r="F259" s="118">
        <v>665083701.10000002</v>
      </c>
    </row>
    <row r="260" spans="1:6" x14ac:dyDescent="0.25">
      <c r="A260" s="117" t="s">
        <v>385</v>
      </c>
      <c r="B260" s="117" t="s">
        <v>386</v>
      </c>
      <c r="C260" s="118">
        <v>17786360273.049999</v>
      </c>
      <c r="D260" s="118">
        <v>60975387232</v>
      </c>
      <c r="E260" s="118">
        <v>58783209801</v>
      </c>
      <c r="F260" s="118">
        <v>15594182842.049999</v>
      </c>
    </row>
    <row r="261" spans="1:6" x14ac:dyDescent="0.25">
      <c r="A261" s="117" t="s">
        <v>387</v>
      </c>
      <c r="B261" s="117" t="s">
        <v>388</v>
      </c>
      <c r="C261" s="118">
        <v>14785719860.92</v>
      </c>
      <c r="D261" s="118">
        <v>60444123798</v>
      </c>
      <c r="E261" s="118">
        <v>58251946367</v>
      </c>
      <c r="F261" s="118">
        <v>12593542429.92</v>
      </c>
    </row>
    <row r="262" spans="1:6" x14ac:dyDescent="0.25">
      <c r="A262" s="117" t="s">
        <v>389</v>
      </c>
      <c r="B262" s="117" t="s">
        <v>390</v>
      </c>
      <c r="C262" s="118">
        <v>0</v>
      </c>
      <c r="D262" s="118">
        <v>34363399030.260002</v>
      </c>
      <c r="E262" s="118">
        <v>34363399030.260002</v>
      </c>
      <c r="F262" s="118">
        <v>0</v>
      </c>
    </row>
    <row r="263" spans="1:6" x14ac:dyDescent="0.25">
      <c r="A263" s="117" t="s">
        <v>391</v>
      </c>
      <c r="B263" s="117" t="s">
        <v>390</v>
      </c>
      <c r="C263" s="118">
        <v>0</v>
      </c>
      <c r="D263" s="118">
        <v>34363399030.260002</v>
      </c>
      <c r="E263" s="118">
        <v>34363399030.260002</v>
      </c>
      <c r="F263" s="118">
        <v>0</v>
      </c>
    </row>
    <row r="264" spans="1:6" x14ac:dyDescent="0.25">
      <c r="A264" s="117" t="s">
        <v>392</v>
      </c>
      <c r="B264" s="117" t="s">
        <v>393</v>
      </c>
      <c r="C264" s="118">
        <v>0</v>
      </c>
      <c r="D264" s="118">
        <v>4293770119</v>
      </c>
      <c r="E264" s="118">
        <v>4293770119</v>
      </c>
      <c r="F264" s="118">
        <v>0</v>
      </c>
    </row>
    <row r="265" spans="1:6" x14ac:dyDescent="0.25">
      <c r="A265" s="117" t="s">
        <v>394</v>
      </c>
      <c r="B265" s="117" t="s">
        <v>393</v>
      </c>
      <c r="C265" s="118">
        <v>0</v>
      </c>
      <c r="D265" s="118">
        <v>4293770119</v>
      </c>
      <c r="E265" s="118">
        <v>4293770119</v>
      </c>
      <c r="F265" s="118">
        <v>0</v>
      </c>
    </row>
    <row r="266" spans="1:6" x14ac:dyDescent="0.25">
      <c r="A266" s="117" t="s">
        <v>395</v>
      </c>
      <c r="B266" s="117" t="s">
        <v>396</v>
      </c>
      <c r="C266" s="118">
        <v>5898799803.9399996</v>
      </c>
      <c r="D266" s="118">
        <v>711577569</v>
      </c>
      <c r="E266" s="118">
        <v>0</v>
      </c>
      <c r="F266" s="118">
        <v>5187222234.9399996</v>
      </c>
    </row>
    <row r="267" spans="1:6" x14ac:dyDescent="0.25">
      <c r="A267" s="117" t="s">
        <v>397</v>
      </c>
      <c r="B267" s="117" t="s">
        <v>396</v>
      </c>
      <c r="C267" s="118">
        <v>5898799803.9399996</v>
      </c>
      <c r="D267" s="118">
        <v>711577569</v>
      </c>
      <c r="E267" s="118">
        <v>0</v>
      </c>
      <c r="F267" s="118">
        <v>5187222234.9399996</v>
      </c>
    </row>
    <row r="268" spans="1:6" x14ac:dyDescent="0.25">
      <c r="A268" s="117" t="s">
        <v>398</v>
      </c>
      <c r="B268" s="117" t="s">
        <v>399</v>
      </c>
      <c r="C268" s="118">
        <v>3208869131.2800002</v>
      </c>
      <c r="D268" s="118">
        <v>464052910</v>
      </c>
      <c r="E268" s="118">
        <v>0</v>
      </c>
      <c r="F268" s="118">
        <v>2744816221.2800002</v>
      </c>
    </row>
    <row r="269" spans="1:6" x14ac:dyDescent="0.25">
      <c r="A269" s="117" t="s">
        <v>400</v>
      </c>
      <c r="B269" s="117" t="s">
        <v>399</v>
      </c>
      <c r="C269" s="118">
        <v>3208869131.2800002</v>
      </c>
      <c r="D269" s="118">
        <v>464052910</v>
      </c>
      <c r="E269" s="118">
        <v>0</v>
      </c>
      <c r="F269" s="118">
        <v>2744816221.2800002</v>
      </c>
    </row>
    <row r="270" spans="1:6" x14ac:dyDescent="0.25">
      <c r="A270" s="117" t="s">
        <v>401</v>
      </c>
      <c r="B270" s="117" t="s">
        <v>402</v>
      </c>
      <c r="C270" s="118">
        <v>1198662786.76</v>
      </c>
      <c r="D270" s="118">
        <v>308378186</v>
      </c>
      <c r="E270" s="118">
        <v>0</v>
      </c>
      <c r="F270" s="118">
        <v>890284600.75999999</v>
      </c>
    </row>
    <row r="271" spans="1:6" x14ac:dyDescent="0.25">
      <c r="A271" s="117" t="s">
        <v>403</v>
      </c>
      <c r="B271" s="117" t="s">
        <v>402</v>
      </c>
      <c r="C271" s="118">
        <v>1198662786.76</v>
      </c>
      <c r="D271" s="118">
        <v>308378186</v>
      </c>
      <c r="E271" s="118">
        <v>0</v>
      </c>
      <c r="F271" s="118">
        <v>890284600.75999999</v>
      </c>
    </row>
    <row r="272" spans="1:6" x14ac:dyDescent="0.25">
      <c r="A272" s="117" t="s">
        <v>404</v>
      </c>
      <c r="B272" s="117" t="s">
        <v>405</v>
      </c>
      <c r="C272" s="118">
        <v>0</v>
      </c>
      <c r="D272" s="118">
        <v>124263492</v>
      </c>
      <c r="E272" s="118">
        <v>124263492</v>
      </c>
      <c r="F272" s="118">
        <v>0</v>
      </c>
    </row>
    <row r="273" spans="1:6" x14ac:dyDescent="0.25">
      <c r="A273" s="117" t="s">
        <v>406</v>
      </c>
      <c r="B273" s="117" t="s">
        <v>405</v>
      </c>
      <c r="C273" s="118">
        <v>0</v>
      </c>
      <c r="D273" s="118">
        <v>124263492</v>
      </c>
      <c r="E273" s="118">
        <v>124263492</v>
      </c>
      <c r="F273" s="118">
        <v>0</v>
      </c>
    </row>
    <row r="274" spans="1:6" x14ac:dyDescent="0.25">
      <c r="A274" s="117" t="s">
        <v>407</v>
      </c>
      <c r="B274" s="117" t="s">
        <v>224</v>
      </c>
      <c r="C274" s="118">
        <v>0</v>
      </c>
      <c r="D274" s="118">
        <v>20864918.93</v>
      </c>
      <c r="E274" s="118">
        <v>20864918.93</v>
      </c>
      <c r="F274" s="118">
        <v>0</v>
      </c>
    </row>
    <row r="275" spans="1:6" x14ac:dyDescent="0.25">
      <c r="A275" s="117" t="s">
        <v>408</v>
      </c>
      <c r="B275" s="117" t="s">
        <v>224</v>
      </c>
      <c r="C275" s="118">
        <v>0</v>
      </c>
      <c r="D275" s="118">
        <v>20864918.93</v>
      </c>
      <c r="E275" s="118">
        <v>20864918.93</v>
      </c>
      <c r="F275" s="118">
        <v>0</v>
      </c>
    </row>
    <row r="276" spans="1:6" x14ac:dyDescent="0.25">
      <c r="A276" s="117" t="s">
        <v>409</v>
      </c>
      <c r="B276" s="117" t="s">
        <v>410</v>
      </c>
      <c r="C276" s="118">
        <v>4479388138.9399996</v>
      </c>
      <c r="D276" s="118">
        <v>708168766</v>
      </c>
      <c r="E276" s="118">
        <v>0</v>
      </c>
      <c r="F276" s="118">
        <v>3771219372.9400001</v>
      </c>
    </row>
    <row r="277" spans="1:6" x14ac:dyDescent="0.25">
      <c r="A277" s="117" t="s">
        <v>411</v>
      </c>
      <c r="B277" s="117" t="s">
        <v>410</v>
      </c>
      <c r="C277" s="118">
        <v>3968398670.4299998</v>
      </c>
      <c r="D277" s="118">
        <v>656116690</v>
      </c>
      <c r="E277" s="118">
        <v>0</v>
      </c>
      <c r="F277" s="118">
        <v>3312281980.4299998</v>
      </c>
    </row>
    <row r="278" spans="1:6" x14ac:dyDescent="0.25">
      <c r="A278" s="117" t="s">
        <v>412</v>
      </c>
      <c r="B278" s="117" t="s">
        <v>413</v>
      </c>
      <c r="C278" s="118">
        <v>510989468.50999999</v>
      </c>
      <c r="D278" s="118">
        <v>52052076</v>
      </c>
      <c r="E278" s="118">
        <v>0</v>
      </c>
      <c r="F278" s="118">
        <v>458937392.50999999</v>
      </c>
    </row>
    <row r="279" spans="1:6" x14ac:dyDescent="0.25">
      <c r="A279" s="117" t="s">
        <v>414</v>
      </c>
      <c r="B279" s="117" t="s">
        <v>415</v>
      </c>
      <c r="C279" s="118">
        <v>0</v>
      </c>
      <c r="D279" s="118">
        <v>6230539711.3400002</v>
      </c>
      <c r="E279" s="118">
        <v>6230539711.3400002</v>
      </c>
      <c r="F279" s="118">
        <v>0</v>
      </c>
    </row>
    <row r="280" spans="1:6" x14ac:dyDescent="0.25">
      <c r="A280" s="117" t="s">
        <v>416</v>
      </c>
      <c r="B280" s="117" t="s">
        <v>415</v>
      </c>
      <c r="C280" s="118">
        <v>0</v>
      </c>
      <c r="D280" s="118">
        <v>6230539711.3400002</v>
      </c>
      <c r="E280" s="118">
        <v>6230539711.3400002</v>
      </c>
      <c r="F280" s="118">
        <v>0</v>
      </c>
    </row>
    <row r="281" spans="1:6" x14ac:dyDescent="0.25">
      <c r="A281" s="117" t="s">
        <v>417</v>
      </c>
      <c r="B281" s="117" t="s">
        <v>418</v>
      </c>
      <c r="C281" s="118">
        <v>0</v>
      </c>
      <c r="D281" s="118">
        <v>1202608500</v>
      </c>
      <c r="E281" s="118">
        <v>1202608500</v>
      </c>
      <c r="F281" s="118">
        <v>0</v>
      </c>
    </row>
    <row r="282" spans="1:6" x14ac:dyDescent="0.25">
      <c r="A282" s="117" t="s">
        <v>419</v>
      </c>
      <c r="B282" s="117" t="s">
        <v>418</v>
      </c>
      <c r="C282" s="118">
        <v>0</v>
      </c>
      <c r="D282" s="118">
        <v>1202608500</v>
      </c>
      <c r="E282" s="118">
        <v>1202608500</v>
      </c>
      <c r="F282" s="118">
        <v>0</v>
      </c>
    </row>
    <row r="283" spans="1:6" x14ac:dyDescent="0.25">
      <c r="A283" s="117" t="s">
        <v>420</v>
      </c>
      <c r="B283" s="117" t="s">
        <v>421</v>
      </c>
      <c r="C283" s="118">
        <v>0</v>
      </c>
      <c r="D283" s="118">
        <v>6358750790</v>
      </c>
      <c r="E283" s="118">
        <v>6358750790</v>
      </c>
      <c r="F283" s="118">
        <v>0</v>
      </c>
    </row>
    <row r="284" spans="1:6" x14ac:dyDescent="0.25">
      <c r="A284" s="117" t="s">
        <v>422</v>
      </c>
      <c r="B284" s="117" t="s">
        <v>421</v>
      </c>
      <c r="C284" s="118">
        <v>0</v>
      </c>
      <c r="D284" s="118">
        <v>6358750790</v>
      </c>
      <c r="E284" s="118">
        <v>6358750790</v>
      </c>
      <c r="F284" s="118">
        <v>0</v>
      </c>
    </row>
    <row r="285" spans="1:6" x14ac:dyDescent="0.25">
      <c r="A285" s="117" t="s">
        <v>423</v>
      </c>
      <c r="B285" s="117" t="s">
        <v>424</v>
      </c>
      <c r="C285" s="118">
        <v>0</v>
      </c>
      <c r="D285" s="118">
        <v>3853365071</v>
      </c>
      <c r="E285" s="118">
        <v>3853365071</v>
      </c>
      <c r="F285" s="118">
        <v>0</v>
      </c>
    </row>
    <row r="286" spans="1:6" x14ac:dyDescent="0.25">
      <c r="A286" s="117" t="s">
        <v>425</v>
      </c>
      <c r="B286" s="117" t="s">
        <v>424</v>
      </c>
      <c r="C286" s="118">
        <v>0</v>
      </c>
      <c r="D286" s="118">
        <v>3853365071</v>
      </c>
      <c r="E286" s="118">
        <v>3853365071</v>
      </c>
      <c r="F286" s="118">
        <v>0</v>
      </c>
    </row>
    <row r="287" spans="1:6" x14ac:dyDescent="0.25">
      <c r="A287" s="117" t="s">
        <v>426</v>
      </c>
      <c r="B287" s="117" t="s">
        <v>427</v>
      </c>
      <c r="C287" s="118">
        <v>0</v>
      </c>
      <c r="D287" s="118">
        <v>1759799200</v>
      </c>
      <c r="E287" s="118">
        <v>1759799200</v>
      </c>
      <c r="F287" s="118">
        <v>0</v>
      </c>
    </row>
    <row r="288" spans="1:6" x14ac:dyDescent="0.25">
      <c r="A288" s="117" t="s">
        <v>428</v>
      </c>
      <c r="B288" s="117" t="s">
        <v>427</v>
      </c>
      <c r="C288" s="118">
        <v>0</v>
      </c>
      <c r="D288" s="118">
        <v>1759799200</v>
      </c>
      <c r="E288" s="118">
        <v>1759799200</v>
      </c>
      <c r="F288" s="118">
        <v>0</v>
      </c>
    </row>
    <row r="289" spans="1:6" x14ac:dyDescent="0.25">
      <c r="A289" s="117" t="s">
        <v>429</v>
      </c>
      <c r="B289" s="117" t="s">
        <v>430</v>
      </c>
      <c r="C289" s="118">
        <v>0</v>
      </c>
      <c r="D289" s="118">
        <v>44585534.469999999</v>
      </c>
      <c r="E289" s="118">
        <v>44585534.469999999</v>
      </c>
      <c r="F289" s="118">
        <v>0</v>
      </c>
    </row>
    <row r="290" spans="1:6" x14ac:dyDescent="0.25">
      <c r="A290" s="117" t="s">
        <v>431</v>
      </c>
      <c r="B290" s="117" t="s">
        <v>430</v>
      </c>
      <c r="C290" s="118">
        <v>0</v>
      </c>
      <c r="D290" s="118">
        <v>44585534.469999999</v>
      </c>
      <c r="E290" s="118">
        <v>44585534.469999999</v>
      </c>
      <c r="F290" s="118">
        <v>0</v>
      </c>
    </row>
    <row r="291" spans="1:6" x14ac:dyDescent="0.25">
      <c r="A291" s="117" t="s">
        <v>432</v>
      </c>
      <c r="B291" s="117" t="s">
        <v>433</v>
      </c>
      <c r="C291" s="118">
        <v>3000640412.1300001</v>
      </c>
      <c r="D291" s="118">
        <v>531263434</v>
      </c>
      <c r="E291" s="118">
        <v>531263434</v>
      </c>
      <c r="F291" s="118">
        <v>3000640412.1300001</v>
      </c>
    </row>
    <row r="292" spans="1:6" x14ac:dyDescent="0.25">
      <c r="A292" s="117" t="s">
        <v>434</v>
      </c>
      <c r="B292" s="117" t="s">
        <v>410</v>
      </c>
      <c r="C292" s="118">
        <v>3000640412.1300001</v>
      </c>
      <c r="D292" s="118">
        <v>372431640</v>
      </c>
      <c r="E292" s="118">
        <v>372431640</v>
      </c>
      <c r="F292" s="118">
        <v>3000640412.1300001</v>
      </c>
    </row>
    <row r="293" spans="1:6" x14ac:dyDescent="0.25">
      <c r="A293" s="117" t="s">
        <v>435</v>
      </c>
      <c r="B293" s="117" t="s">
        <v>410</v>
      </c>
      <c r="C293" s="118">
        <v>3000640412.1300001</v>
      </c>
      <c r="D293" s="118">
        <v>372431640</v>
      </c>
      <c r="E293" s="118">
        <v>372431640</v>
      </c>
      <c r="F293" s="118">
        <v>3000640412.1300001</v>
      </c>
    </row>
    <row r="294" spans="1:6" x14ac:dyDescent="0.25">
      <c r="A294" s="117" t="s">
        <v>1000</v>
      </c>
      <c r="B294" s="117" t="s">
        <v>998</v>
      </c>
      <c r="C294" s="118">
        <v>0</v>
      </c>
      <c r="D294" s="118">
        <v>158831794</v>
      </c>
      <c r="E294" s="118">
        <v>158831794</v>
      </c>
      <c r="F294" s="118">
        <v>0</v>
      </c>
    </row>
    <row r="295" spans="1:6" x14ac:dyDescent="0.25">
      <c r="A295" s="117" t="s">
        <v>999</v>
      </c>
      <c r="B295" s="117" t="s">
        <v>998</v>
      </c>
      <c r="C295" s="118">
        <v>0</v>
      </c>
      <c r="D295" s="118">
        <v>158831794</v>
      </c>
      <c r="E295" s="118">
        <v>158831794</v>
      </c>
      <c r="F295" s="118">
        <v>0</v>
      </c>
    </row>
    <row r="296" spans="1:6" x14ac:dyDescent="0.25">
      <c r="A296" s="117" t="s">
        <v>436</v>
      </c>
      <c r="B296" s="117" t="s">
        <v>437</v>
      </c>
      <c r="C296" s="118">
        <v>8667451815.6800003</v>
      </c>
      <c r="D296" s="118">
        <v>4803660391.4899998</v>
      </c>
      <c r="E296" s="118">
        <v>20018232.489999998</v>
      </c>
      <c r="F296" s="118">
        <v>3883809656.6799998</v>
      </c>
    </row>
    <row r="297" spans="1:6" x14ac:dyDescent="0.25">
      <c r="A297" s="117" t="s">
        <v>438</v>
      </c>
      <c r="B297" s="117" t="s">
        <v>439</v>
      </c>
      <c r="C297" s="118">
        <v>8667451815.6800003</v>
      </c>
      <c r="D297" s="118">
        <v>4803660391.4899998</v>
      </c>
      <c r="E297" s="118">
        <v>20018232.489999998</v>
      </c>
      <c r="F297" s="118">
        <v>3883809656.6799998</v>
      </c>
    </row>
    <row r="298" spans="1:6" x14ac:dyDescent="0.25">
      <c r="A298" s="117" t="s">
        <v>440</v>
      </c>
      <c r="B298" s="117" t="s">
        <v>441</v>
      </c>
      <c r="C298" s="118">
        <v>8667451815.6800003</v>
      </c>
      <c r="D298" s="118">
        <v>4803660391.4899998</v>
      </c>
      <c r="E298" s="118">
        <v>20018232.489999998</v>
      </c>
      <c r="F298" s="118">
        <v>3883809656.6799998</v>
      </c>
    </row>
    <row r="299" spans="1:6" x14ac:dyDescent="0.25">
      <c r="A299" s="117" t="s">
        <v>442</v>
      </c>
      <c r="B299" s="117" t="s">
        <v>441</v>
      </c>
      <c r="C299" s="118">
        <v>8667451815.6800003</v>
      </c>
      <c r="D299" s="118">
        <v>4803660391.4899998</v>
      </c>
      <c r="E299" s="118">
        <v>20018232.489999998</v>
      </c>
      <c r="F299" s="118">
        <v>3883809656.6799998</v>
      </c>
    </row>
    <row r="300" spans="1:6" x14ac:dyDescent="0.25">
      <c r="A300" s="117" t="s">
        <v>443</v>
      </c>
      <c r="B300" s="117" t="s">
        <v>444</v>
      </c>
      <c r="C300" s="118">
        <v>124151103001.769</v>
      </c>
      <c r="D300" s="118">
        <v>26738288029.470001</v>
      </c>
      <c r="E300" s="118">
        <v>26420538319.599998</v>
      </c>
      <c r="F300" s="118">
        <v>123833353291.899</v>
      </c>
    </row>
    <row r="301" spans="1:6" x14ac:dyDescent="0.25">
      <c r="A301" s="117" t="s">
        <v>445</v>
      </c>
      <c r="B301" s="117" t="s">
        <v>446</v>
      </c>
      <c r="C301" s="118">
        <v>124151103001.769</v>
      </c>
      <c r="D301" s="118">
        <v>26738288029.470001</v>
      </c>
      <c r="E301" s="118">
        <v>26420538319.599998</v>
      </c>
      <c r="F301" s="118">
        <v>123833353291.899</v>
      </c>
    </row>
    <row r="302" spans="1:6" x14ac:dyDescent="0.25">
      <c r="A302" s="117" t="s">
        <v>447</v>
      </c>
      <c r="B302" s="117" t="s">
        <v>448</v>
      </c>
      <c r="C302" s="118">
        <v>-53788504787.151001</v>
      </c>
      <c r="D302" s="118">
        <v>0</v>
      </c>
      <c r="E302" s="118">
        <v>0</v>
      </c>
      <c r="F302" s="118">
        <v>-53788504787.151001</v>
      </c>
    </row>
    <row r="303" spans="1:6" x14ac:dyDescent="0.25">
      <c r="A303" s="117" t="s">
        <v>449</v>
      </c>
      <c r="B303" s="117" t="s">
        <v>450</v>
      </c>
      <c r="C303" s="118">
        <v>-53788504787.151001</v>
      </c>
      <c r="D303" s="118">
        <v>0</v>
      </c>
      <c r="E303" s="118">
        <v>0</v>
      </c>
      <c r="F303" s="118">
        <v>-53788504787.151001</v>
      </c>
    </row>
    <row r="304" spans="1:6" x14ac:dyDescent="0.25">
      <c r="A304" s="117" t="s">
        <v>451</v>
      </c>
      <c r="B304" s="117" t="s">
        <v>452</v>
      </c>
      <c r="C304" s="118">
        <v>-53788504787.151001</v>
      </c>
      <c r="D304" s="118">
        <v>0</v>
      </c>
      <c r="E304" s="118">
        <v>0</v>
      </c>
      <c r="F304" s="118">
        <v>-53788504787.151001</v>
      </c>
    </row>
    <row r="305" spans="1:6" x14ac:dyDescent="0.25">
      <c r="A305" s="117" t="s">
        <v>453</v>
      </c>
      <c r="B305" s="117" t="s">
        <v>454</v>
      </c>
      <c r="C305" s="118">
        <v>204353244108.51999</v>
      </c>
      <c r="D305" s="118">
        <v>26738288029.470001</v>
      </c>
      <c r="E305" s="118">
        <v>6902000</v>
      </c>
      <c r="F305" s="118">
        <v>177621858079.04999</v>
      </c>
    </row>
    <row r="306" spans="1:6" x14ac:dyDescent="0.25">
      <c r="A306" s="117" t="s">
        <v>455</v>
      </c>
      <c r="B306" s="117" t="s">
        <v>456</v>
      </c>
      <c r="C306" s="118">
        <v>215774980354.70001</v>
      </c>
      <c r="D306" s="118">
        <v>0</v>
      </c>
      <c r="E306" s="118">
        <v>6902000</v>
      </c>
      <c r="F306" s="118">
        <v>215781882354.70001</v>
      </c>
    </row>
    <row r="307" spans="1:6" x14ac:dyDescent="0.25">
      <c r="A307" s="117" t="s">
        <v>457</v>
      </c>
      <c r="B307" s="117" t="s">
        <v>456</v>
      </c>
      <c r="C307" s="118">
        <v>220003710979.48001</v>
      </c>
      <c r="D307" s="118">
        <v>0</v>
      </c>
      <c r="E307" s="118">
        <v>0</v>
      </c>
      <c r="F307" s="118">
        <v>220003710979.48001</v>
      </c>
    </row>
    <row r="308" spans="1:6" ht="30" x14ac:dyDescent="0.25">
      <c r="A308" s="117" t="s">
        <v>458</v>
      </c>
      <c r="B308" s="117" t="s">
        <v>459</v>
      </c>
      <c r="C308" s="118">
        <v>-4228730624.7800002</v>
      </c>
      <c r="D308" s="118">
        <v>0</v>
      </c>
      <c r="E308" s="118">
        <v>6902000</v>
      </c>
      <c r="F308" s="118">
        <v>-4221828624.7800002</v>
      </c>
    </row>
    <row r="309" spans="1:6" x14ac:dyDescent="0.25">
      <c r="A309" s="117" t="s">
        <v>460</v>
      </c>
      <c r="B309" s="117" t="s">
        <v>461</v>
      </c>
      <c r="C309" s="118">
        <v>-11421736246.18</v>
      </c>
      <c r="D309" s="118">
        <v>26738288029.470001</v>
      </c>
      <c r="E309" s="118">
        <v>0</v>
      </c>
      <c r="F309" s="118">
        <v>-38160024275.650002</v>
      </c>
    </row>
    <row r="310" spans="1:6" x14ac:dyDescent="0.25">
      <c r="A310" s="117" t="s">
        <v>462</v>
      </c>
      <c r="B310" s="117" t="s">
        <v>461</v>
      </c>
      <c r="C310" s="118">
        <v>-7448601463.5200005</v>
      </c>
      <c r="D310" s="118">
        <v>26413636319.599998</v>
      </c>
      <c r="E310" s="118">
        <v>0</v>
      </c>
      <c r="F310" s="118">
        <v>-33862237783.119999</v>
      </c>
    </row>
    <row r="311" spans="1:6" ht="30" x14ac:dyDescent="0.25">
      <c r="A311" s="117" t="s">
        <v>463</v>
      </c>
      <c r="B311" s="117" t="s">
        <v>459</v>
      </c>
      <c r="C311" s="118">
        <v>-3973134782.6599998</v>
      </c>
      <c r="D311" s="118">
        <v>324651709.87</v>
      </c>
      <c r="E311" s="118">
        <v>0</v>
      </c>
      <c r="F311" s="118">
        <v>-4297786492.5299997</v>
      </c>
    </row>
    <row r="312" spans="1:6" x14ac:dyDescent="0.25">
      <c r="A312" s="117" t="s">
        <v>464</v>
      </c>
      <c r="B312" s="117" t="s">
        <v>465</v>
      </c>
      <c r="C312" s="118">
        <v>-26413636319.599998</v>
      </c>
      <c r="D312" s="118">
        <v>0</v>
      </c>
      <c r="E312" s="118">
        <v>26413636319.599998</v>
      </c>
      <c r="F312" s="118">
        <v>0</v>
      </c>
    </row>
    <row r="313" spans="1:6" x14ac:dyDescent="0.25">
      <c r="A313" s="117" t="s">
        <v>470</v>
      </c>
      <c r="B313" s="117" t="s">
        <v>471</v>
      </c>
      <c r="C313" s="118">
        <v>-26413636319.599998</v>
      </c>
      <c r="D313" s="118">
        <v>0</v>
      </c>
      <c r="E313" s="118">
        <v>26413636319.599998</v>
      </c>
      <c r="F313" s="118">
        <v>0</v>
      </c>
    </row>
    <row r="314" spans="1:6" x14ac:dyDescent="0.25">
      <c r="A314" s="117" t="s">
        <v>472</v>
      </c>
      <c r="B314" s="117" t="s">
        <v>471</v>
      </c>
      <c r="C314" s="118">
        <v>-26413636319.599998</v>
      </c>
      <c r="D314" s="118">
        <v>0</v>
      </c>
      <c r="E314" s="118">
        <v>26413636319.599998</v>
      </c>
      <c r="F314" s="118">
        <v>0</v>
      </c>
    </row>
    <row r="315" spans="1:6" x14ac:dyDescent="0.25">
      <c r="A315" s="117" t="s">
        <v>475</v>
      </c>
      <c r="B315" s="117" t="s">
        <v>476</v>
      </c>
      <c r="C315" s="118">
        <v>0</v>
      </c>
      <c r="D315" s="118">
        <v>34428795.609999999</v>
      </c>
      <c r="E315" s="118">
        <v>92060487726.720001</v>
      </c>
      <c r="F315" s="118">
        <v>92026058931.110001</v>
      </c>
    </row>
    <row r="316" spans="1:6" x14ac:dyDescent="0.25">
      <c r="A316" s="117" t="s">
        <v>477</v>
      </c>
      <c r="B316" s="117" t="s">
        <v>478</v>
      </c>
      <c r="C316" s="118">
        <v>0</v>
      </c>
      <c r="D316" s="118">
        <v>0</v>
      </c>
      <c r="E316" s="118">
        <v>1034252</v>
      </c>
      <c r="F316" s="118">
        <v>1034252</v>
      </c>
    </row>
    <row r="317" spans="1:6" ht="30" x14ac:dyDescent="0.25">
      <c r="A317" s="117" t="s">
        <v>479</v>
      </c>
      <c r="B317" s="117" t="s">
        <v>972</v>
      </c>
      <c r="C317" s="118">
        <v>0</v>
      </c>
      <c r="D317" s="118">
        <v>0</v>
      </c>
      <c r="E317" s="118">
        <v>1034252</v>
      </c>
      <c r="F317" s="118">
        <v>1034252</v>
      </c>
    </row>
    <row r="318" spans="1:6" x14ac:dyDescent="0.25">
      <c r="A318" s="117" t="s">
        <v>480</v>
      </c>
      <c r="B318" s="117" t="s">
        <v>28</v>
      </c>
      <c r="C318" s="118">
        <v>0</v>
      </c>
      <c r="D318" s="118">
        <v>0</v>
      </c>
      <c r="E318" s="118">
        <v>1034252</v>
      </c>
      <c r="F318" s="118">
        <v>1034252</v>
      </c>
    </row>
    <row r="319" spans="1:6" x14ac:dyDescent="0.25">
      <c r="A319" s="117" t="s">
        <v>481</v>
      </c>
      <c r="B319" s="117" t="s">
        <v>28</v>
      </c>
      <c r="C319" s="118">
        <v>0</v>
      </c>
      <c r="D319" s="118">
        <v>0</v>
      </c>
      <c r="E319" s="118">
        <v>1034252</v>
      </c>
      <c r="F319" s="118">
        <v>1034252</v>
      </c>
    </row>
    <row r="320" spans="1:6" x14ac:dyDescent="0.25">
      <c r="A320" s="117" t="s">
        <v>483</v>
      </c>
      <c r="B320" s="117" t="s">
        <v>484</v>
      </c>
      <c r="C320" s="118">
        <v>0</v>
      </c>
      <c r="D320" s="118">
        <v>0.01</v>
      </c>
      <c r="E320" s="118">
        <v>86923861762.389999</v>
      </c>
      <c r="F320" s="118">
        <v>86923861762.380005</v>
      </c>
    </row>
    <row r="321" spans="1:6" x14ac:dyDescent="0.25">
      <c r="A321" s="117" t="s">
        <v>485</v>
      </c>
      <c r="B321" s="117" t="s">
        <v>486</v>
      </c>
      <c r="C321" s="118">
        <v>0</v>
      </c>
      <c r="D321" s="118">
        <v>0.01</v>
      </c>
      <c r="E321" s="118">
        <v>79113699531.389999</v>
      </c>
      <c r="F321" s="118">
        <v>79113699531.380005</v>
      </c>
    </row>
    <row r="322" spans="1:6" x14ac:dyDescent="0.25">
      <c r="A322" s="117" t="s">
        <v>487</v>
      </c>
      <c r="B322" s="117" t="s">
        <v>488</v>
      </c>
      <c r="C322" s="118">
        <v>0</v>
      </c>
      <c r="D322" s="118">
        <v>0.01</v>
      </c>
      <c r="E322" s="118">
        <v>77962280392.389999</v>
      </c>
      <c r="F322" s="118">
        <v>77962280392.380005</v>
      </c>
    </row>
    <row r="323" spans="1:6" x14ac:dyDescent="0.25">
      <c r="A323" s="117" t="s">
        <v>489</v>
      </c>
      <c r="B323" s="117" t="s">
        <v>490</v>
      </c>
      <c r="C323" s="118">
        <v>0</v>
      </c>
      <c r="D323" s="118">
        <v>0</v>
      </c>
      <c r="E323" s="118">
        <v>1151419139</v>
      </c>
      <c r="F323" s="118">
        <v>1151419139</v>
      </c>
    </row>
    <row r="324" spans="1:6" x14ac:dyDescent="0.25">
      <c r="A324" s="117" t="s">
        <v>491</v>
      </c>
      <c r="B324" s="117" t="s">
        <v>492</v>
      </c>
      <c r="C324" s="118">
        <v>0</v>
      </c>
      <c r="D324" s="118">
        <v>0</v>
      </c>
      <c r="E324" s="118">
        <v>7810162231</v>
      </c>
      <c r="F324" s="118">
        <v>7810162231</v>
      </c>
    </row>
    <row r="325" spans="1:6" x14ac:dyDescent="0.25">
      <c r="A325" s="117" t="s">
        <v>493</v>
      </c>
      <c r="B325" s="117" t="s">
        <v>494</v>
      </c>
      <c r="C325" s="118">
        <v>0</v>
      </c>
      <c r="D325" s="118">
        <v>0</v>
      </c>
      <c r="E325" s="118">
        <v>7810162231</v>
      </c>
      <c r="F325" s="118">
        <v>7810162231</v>
      </c>
    </row>
    <row r="326" spans="1:6" x14ac:dyDescent="0.25">
      <c r="A326" s="117" t="s">
        <v>495</v>
      </c>
      <c r="B326" s="117" t="s">
        <v>496</v>
      </c>
      <c r="C326" s="118">
        <v>0</v>
      </c>
      <c r="D326" s="118">
        <v>34428795.600000001</v>
      </c>
      <c r="E326" s="118">
        <v>5135591712.3299999</v>
      </c>
      <c r="F326" s="118">
        <v>5101162916.7299995</v>
      </c>
    </row>
    <row r="327" spans="1:6" x14ac:dyDescent="0.25">
      <c r="A327" s="117" t="s">
        <v>971</v>
      </c>
      <c r="B327" s="117" t="s">
        <v>930</v>
      </c>
      <c r="C327" s="118">
        <v>0</v>
      </c>
      <c r="D327" s="118">
        <v>0</v>
      </c>
      <c r="E327" s="118">
        <v>86673498.469999999</v>
      </c>
      <c r="F327" s="118">
        <v>86673498.469999999</v>
      </c>
    </row>
    <row r="328" spans="1:6" ht="30" x14ac:dyDescent="0.25">
      <c r="A328" s="117" t="s">
        <v>970</v>
      </c>
      <c r="B328" s="117" t="s">
        <v>968</v>
      </c>
      <c r="C328" s="118">
        <v>0</v>
      </c>
      <c r="D328" s="118">
        <v>0</v>
      </c>
      <c r="E328" s="118">
        <v>86673498.469999999</v>
      </c>
      <c r="F328" s="118">
        <v>86673498.469999999</v>
      </c>
    </row>
    <row r="329" spans="1:6" ht="30" x14ac:dyDescent="0.25">
      <c r="A329" s="117" t="s">
        <v>969</v>
      </c>
      <c r="B329" s="117" t="s">
        <v>968</v>
      </c>
      <c r="C329" s="118">
        <v>0</v>
      </c>
      <c r="D329" s="118">
        <v>0</v>
      </c>
      <c r="E329" s="118">
        <v>86673498.469999999</v>
      </c>
      <c r="F329" s="118">
        <v>86673498.469999999</v>
      </c>
    </row>
    <row r="330" spans="1:6" x14ac:dyDescent="0.25">
      <c r="A330" s="117" t="s">
        <v>497</v>
      </c>
      <c r="B330" s="117" t="s">
        <v>498</v>
      </c>
      <c r="C330" s="118">
        <v>0</v>
      </c>
      <c r="D330" s="118">
        <v>34428795.600000001</v>
      </c>
      <c r="E330" s="118">
        <v>245257822.37</v>
      </c>
      <c r="F330" s="118">
        <v>210829026.77000001</v>
      </c>
    </row>
    <row r="331" spans="1:6" x14ac:dyDescent="0.25">
      <c r="A331" s="117" t="s">
        <v>499</v>
      </c>
      <c r="B331" s="117" t="s">
        <v>41</v>
      </c>
      <c r="C331" s="118">
        <v>0</v>
      </c>
      <c r="D331" s="118">
        <v>34428795.600000001</v>
      </c>
      <c r="E331" s="118">
        <v>70936629.859999999</v>
      </c>
      <c r="F331" s="118">
        <v>36507834.259999998</v>
      </c>
    </row>
    <row r="332" spans="1:6" x14ac:dyDescent="0.25">
      <c r="A332" s="117" t="s">
        <v>500</v>
      </c>
      <c r="B332" s="117" t="s">
        <v>501</v>
      </c>
      <c r="C332" s="118">
        <v>0</v>
      </c>
      <c r="D332" s="118">
        <v>34428795.600000001</v>
      </c>
      <c r="E332" s="118">
        <v>70936629.859999999</v>
      </c>
      <c r="F332" s="118">
        <v>36507834.259999998</v>
      </c>
    </row>
    <row r="333" spans="1:6" x14ac:dyDescent="0.25">
      <c r="A333" s="117" t="s">
        <v>502</v>
      </c>
      <c r="B333" s="117" t="s">
        <v>33</v>
      </c>
      <c r="C333" s="118">
        <v>0</v>
      </c>
      <c r="D333" s="118">
        <v>0</v>
      </c>
      <c r="E333" s="118">
        <v>174085119</v>
      </c>
      <c r="F333" s="118">
        <v>174085119</v>
      </c>
    </row>
    <row r="334" spans="1:6" x14ac:dyDescent="0.25">
      <c r="A334" s="117" t="s">
        <v>503</v>
      </c>
      <c r="B334" s="117" t="s">
        <v>33</v>
      </c>
      <c r="C334" s="118">
        <v>0</v>
      </c>
      <c r="D334" s="118">
        <v>0</v>
      </c>
      <c r="E334" s="118">
        <v>174085119</v>
      </c>
      <c r="F334" s="118">
        <v>174085119</v>
      </c>
    </row>
    <row r="335" spans="1:6" x14ac:dyDescent="0.25">
      <c r="A335" s="117" t="s">
        <v>957</v>
      </c>
      <c r="B335" s="117" t="s">
        <v>955</v>
      </c>
      <c r="C335" s="118">
        <v>0</v>
      </c>
      <c r="D335" s="118">
        <v>0</v>
      </c>
      <c r="E335" s="118">
        <v>231123</v>
      </c>
      <c r="F335" s="118">
        <v>231123</v>
      </c>
    </row>
    <row r="336" spans="1:6" x14ac:dyDescent="0.25">
      <c r="A336" s="117" t="s">
        <v>958</v>
      </c>
      <c r="B336" s="117" t="s">
        <v>955</v>
      </c>
      <c r="C336" s="118">
        <v>0</v>
      </c>
      <c r="D336" s="118">
        <v>0</v>
      </c>
      <c r="E336" s="118">
        <v>231123</v>
      </c>
      <c r="F336" s="118">
        <v>231123</v>
      </c>
    </row>
    <row r="337" spans="1:6" x14ac:dyDescent="0.25">
      <c r="A337" s="117" t="s">
        <v>504</v>
      </c>
      <c r="B337" s="117" t="s">
        <v>505</v>
      </c>
      <c r="C337" s="118">
        <v>0</v>
      </c>
      <c r="D337" s="118">
        <v>0</v>
      </c>
      <c r="E337" s="118">
        <v>4950.51</v>
      </c>
      <c r="F337" s="118">
        <v>4950.51</v>
      </c>
    </row>
    <row r="338" spans="1:6" x14ac:dyDescent="0.25">
      <c r="A338" s="117" t="s">
        <v>506</v>
      </c>
      <c r="B338" s="117" t="s">
        <v>507</v>
      </c>
      <c r="C338" s="118">
        <v>0</v>
      </c>
      <c r="D338" s="118">
        <v>0</v>
      </c>
      <c r="E338" s="118">
        <v>4950.51</v>
      </c>
      <c r="F338" s="118">
        <v>4950.51</v>
      </c>
    </row>
    <row r="339" spans="1:6" x14ac:dyDescent="0.25">
      <c r="A339" s="117" t="s">
        <v>967</v>
      </c>
      <c r="B339" s="117" t="s">
        <v>966</v>
      </c>
      <c r="C339" s="118">
        <v>0</v>
      </c>
      <c r="D339" s="118">
        <v>0</v>
      </c>
      <c r="E339" s="118">
        <v>4803660391.4899998</v>
      </c>
      <c r="F339" s="118">
        <v>4803660391.4899998</v>
      </c>
    </row>
    <row r="340" spans="1:6" x14ac:dyDescent="0.25">
      <c r="A340" s="117" t="s">
        <v>965</v>
      </c>
      <c r="B340" s="117" t="s">
        <v>963</v>
      </c>
      <c r="C340" s="118">
        <v>0</v>
      </c>
      <c r="D340" s="118">
        <v>0</v>
      </c>
      <c r="E340" s="118">
        <v>4803660391.4899998</v>
      </c>
      <c r="F340" s="118">
        <v>4803660391.4899998</v>
      </c>
    </row>
    <row r="341" spans="1:6" x14ac:dyDescent="0.25">
      <c r="A341" s="117" t="s">
        <v>964</v>
      </c>
      <c r="B341" s="117" t="s">
        <v>963</v>
      </c>
      <c r="C341" s="118">
        <v>0</v>
      </c>
      <c r="D341" s="118">
        <v>0</v>
      </c>
      <c r="E341" s="118">
        <v>4803660391.4899998</v>
      </c>
      <c r="F341" s="118">
        <v>4803660391.4899998</v>
      </c>
    </row>
    <row r="342" spans="1:6" x14ac:dyDescent="0.25">
      <c r="A342" s="117" t="s">
        <v>508</v>
      </c>
      <c r="B342" s="117" t="s">
        <v>509</v>
      </c>
      <c r="C342" s="118">
        <v>0</v>
      </c>
      <c r="D342" s="118">
        <v>85909796727.559998</v>
      </c>
      <c r="E342" s="118">
        <v>19723214100.619999</v>
      </c>
      <c r="F342" s="118">
        <v>66186582626.940002</v>
      </c>
    </row>
    <row r="343" spans="1:6" x14ac:dyDescent="0.25">
      <c r="A343" s="117" t="s">
        <v>510</v>
      </c>
      <c r="B343" s="117" t="s">
        <v>511</v>
      </c>
      <c r="C343" s="118">
        <v>0</v>
      </c>
      <c r="D343" s="118">
        <v>82563985156.570007</v>
      </c>
      <c r="E343" s="118">
        <v>18967375971</v>
      </c>
      <c r="F343" s="118">
        <v>63596609185.57</v>
      </c>
    </row>
    <row r="344" spans="1:6" x14ac:dyDescent="0.25">
      <c r="A344" s="117" t="s">
        <v>512</v>
      </c>
      <c r="B344" s="117" t="s">
        <v>513</v>
      </c>
      <c r="C344" s="118">
        <v>0</v>
      </c>
      <c r="D344" s="118">
        <v>48592547995</v>
      </c>
      <c r="E344" s="118">
        <v>12845267436</v>
      </c>
      <c r="F344" s="118">
        <v>35747280559</v>
      </c>
    </row>
    <row r="345" spans="1:6" x14ac:dyDescent="0.25">
      <c r="A345" s="117" t="s">
        <v>514</v>
      </c>
      <c r="B345" s="117" t="s">
        <v>515</v>
      </c>
      <c r="C345" s="118">
        <v>0</v>
      </c>
      <c r="D345" s="118">
        <v>39058291494</v>
      </c>
      <c r="E345" s="118">
        <v>10439126273</v>
      </c>
      <c r="F345" s="118">
        <v>28619165221</v>
      </c>
    </row>
    <row r="346" spans="1:6" x14ac:dyDescent="0.25">
      <c r="A346" s="117" t="s">
        <v>516</v>
      </c>
      <c r="B346" s="117" t="s">
        <v>515</v>
      </c>
      <c r="C346" s="118">
        <v>0</v>
      </c>
      <c r="D346" s="118">
        <v>39058291494</v>
      </c>
      <c r="E346" s="118">
        <v>10439126273</v>
      </c>
      <c r="F346" s="118">
        <v>28619165221</v>
      </c>
    </row>
    <row r="347" spans="1:6" x14ac:dyDescent="0.25">
      <c r="A347" s="117" t="s">
        <v>517</v>
      </c>
      <c r="B347" s="117" t="s">
        <v>518</v>
      </c>
      <c r="C347" s="118">
        <v>0</v>
      </c>
      <c r="D347" s="118">
        <v>96090575</v>
      </c>
      <c r="E347" s="118">
        <v>38918274</v>
      </c>
      <c r="F347" s="118">
        <v>57172301</v>
      </c>
    </row>
    <row r="348" spans="1:6" x14ac:dyDescent="0.25">
      <c r="A348" s="117" t="s">
        <v>519</v>
      </c>
      <c r="B348" s="117" t="s">
        <v>518</v>
      </c>
      <c r="C348" s="118">
        <v>0</v>
      </c>
      <c r="D348" s="118">
        <v>96090575</v>
      </c>
      <c r="E348" s="118">
        <v>38918274</v>
      </c>
      <c r="F348" s="118">
        <v>57172301</v>
      </c>
    </row>
    <row r="349" spans="1:6" x14ac:dyDescent="0.25">
      <c r="A349" s="117" t="s">
        <v>520</v>
      </c>
      <c r="B349" s="117" t="s">
        <v>521</v>
      </c>
      <c r="C349" s="118">
        <v>0</v>
      </c>
      <c r="D349" s="118">
        <v>8652194009</v>
      </c>
      <c r="E349" s="118">
        <v>2163220953</v>
      </c>
      <c r="F349" s="118">
        <v>6488973056</v>
      </c>
    </row>
    <row r="350" spans="1:6" x14ac:dyDescent="0.25">
      <c r="A350" s="117" t="s">
        <v>522</v>
      </c>
      <c r="B350" s="117" t="s">
        <v>521</v>
      </c>
      <c r="C350" s="118">
        <v>0</v>
      </c>
      <c r="D350" s="118">
        <v>8652194009</v>
      </c>
      <c r="E350" s="118">
        <v>2163220953</v>
      </c>
      <c r="F350" s="118">
        <v>6488973056</v>
      </c>
    </row>
    <row r="351" spans="1:6" x14ac:dyDescent="0.25">
      <c r="A351" s="117" t="s">
        <v>523</v>
      </c>
      <c r="B351" s="117" t="s">
        <v>524</v>
      </c>
      <c r="C351" s="118">
        <v>0</v>
      </c>
      <c r="D351" s="118">
        <v>785971917</v>
      </c>
      <c r="E351" s="118">
        <v>204001936</v>
      </c>
      <c r="F351" s="118">
        <v>581969981</v>
      </c>
    </row>
    <row r="352" spans="1:6" x14ac:dyDescent="0.25">
      <c r="A352" s="117" t="s">
        <v>525</v>
      </c>
      <c r="B352" s="117" t="s">
        <v>524</v>
      </c>
      <c r="C352" s="118">
        <v>0</v>
      </c>
      <c r="D352" s="118">
        <v>785971917</v>
      </c>
      <c r="E352" s="118">
        <v>204001936</v>
      </c>
      <c r="F352" s="118">
        <v>581969981</v>
      </c>
    </row>
    <row r="353" spans="1:6" x14ac:dyDescent="0.25">
      <c r="A353" s="117" t="s">
        <v>939</v>
      </c>
      <c r="B353" s="117" t="s">
        <v>938</v>
      </c>
      <c r="C353" s="118">
        <v>0</v>
      </c>
      <c r="D353" s="118">
        <v>10533197</v>
      </c>
      <c r="E353" s="118">
        <v>0</v>
      </c>
      <c r="F353" s="118">
        <v>10533197</v>
      </c>
    </row>
    <row r="354" spans="1:6" x14ac:dyDescent="0.25">
      <c r="A354" s="117" t="s">
        <v>937</v>
      </c>
      <c r="B354" s="117" t="s">
        <v>430</v>
      </c>
      <c r="C354" s="118">
        <v>0</v>
      </c>
      <c r="D354" s="118">
        <v>10533197</v>
      </c>
      <c r="E354" s="118">
        <v>0</v>
      </c>
      <c r="F354" s="118">
        <v>10533197</v>
      </c>
    </row>
    <row r="355" spans="1:6" x14ac:dyDescent="0.25">
      <c r="A355" s="117" t="s">
        <v>936</v>
      </c>
      <c r="B355" s="117" t="s">
        <v>430</v>
      </c>
      <c r="C355" s="118">
        <v>0</v>
      </c>
      <c r="D355" s="118">
        <v>10533197</v>
      </c>
      <c r="E355" s="118">
        <v>0</v>
      </c>
      <c r="F355" s="118">
        <v>10533197</v>
      </c>
    </row>
    <row r="356" spans="1:6" x14ac:dyDescent="0.25">
      <c r="A356" s="117" t="s">
        <v>531</v>
      </c>
      <c r="B356" s="117" t="s">
        <v>532</v>
      </c>
      <c r="C356" s="118">
        <v>0</v>
      </c>
      <c r="D356" s="118">
        <v>16667498515</v>
      </c>
      <c r="E356" s="118">
        <v>3500353034</v>
      </c>
      <c r="F356" s="118">
        <v>13167145481</v>
      </c>
    </row>
    <row r="357" spans="1:6" x14ac:dyDescent="0.25">
      <c r="A357" s="117" t="s">
        <v>533</v>
      </c>
      <c r="B357" s="117" t="s">
        <v>427</v>
      </c>
      <c r="C357" s="118">
        <v>0</v>
      </c>
      <c r="D357" s="118">
        <v>1759799200</v>
      </c>
      <c r="E357" s="118">
        <v>2500</v>
      </c>
      <c r="F357" s="118">
        <v>1759796700</v>
      </c>
    </row>
    <row r="358" spans="1:6" x14ac:dyDescent="0.25">
      <c r="A358" s="117" t="s">
        <v>534</v>
      </c>
      <c r="B358" s="117" t="s">
        <v>427</v>
      </c>
      <c r="C358" s="118">
        <v>0</v>
      </c>
      <c r="D358" s="118">
        <v>1759799200</v>
      </c>
      <c r="E358" s="118">
        <v>2500</v>
      </c>
      <c r="F358" s="118">
        <v>1759796700</v>
      </c>
    </row>
    <row r="359" spans="1:6" x14ac:dyDescent="0.25">
      <c r="A359" s="117" t="s">
        <v>535</v>
      </c>
      <c r="B359" s="117" t="s">
        <v>536</v>
      </c>
      <c r="C359" s="118">
        <v>0</v>
      </c>
      <c r="D359" s="118">
        <v>3853365071</v>
      </c>
      <c r="E359" s="118">
        <v>0</v>
      </c>
      <c r="F359" s="118">
        <v>3853365071</v>
      </c>
    </row>
    <row r="360" spans="1:6" x14ac:dyDescent="0.25">
      <c r="A360" s="117" t="s">
        <v>537</v>
      </c>
      <c r="B360" s="117" t="s">
        <v>536</v>
      </c>
      <c r="C360" s="118">
        <v>0</v>
      </c>
      <c r="D360" s="118">
        <v>3853365071</v>
      </c>
      <c r="E360" s="118">
        <v>0</v>
      </c>
      <c r="F360" s="118">
        <v>3853365071</v>
      </c>
    </row>
    <row r="361" spans="1:6" x14ac:dyDescent="0.25">
      <c r="A361" s="117" t="s">
        <v>538</v>
      </c>
      <c r="B361" s="117" t="s">
        <v>539</v>
      </c>
      <c r="C361" s="118">
        <v>0</v>
      </c>
      <c r="D361" s="118">
        <v>1202608500</v>
      </c>
      <c r="E361" s="118">
        <v>0</v>
      </c>
      <c r="F361" s="118">
        <v>1202608500</v>
      </c>
    </row>
    <row r="362" spans="1:6" x14ac:dyDescent="0.25">
      <c r="A362" s="117" t="s">
        <v>540</v>
      </c>
      <c r="B362" s="117" t="s">
        <v>539</v>
      </c>
      <c r="C362" s="118">
        <v>0</v>
      </c>
      <c r="D362" s="118">
        <v>1202608500</v>
      </c>
      <c r="E362" s="118">
        <v>0</v>
      </c>
      <c r="F362" s="118">
        <v>1202608500</v>
      </c>
    </row>
    <row r="363" spans="1:6" ht="30" x14ac:dyDescent="0.25">
      <c r="A363" s="117" t="s">
        <v>541</v>
      </c>
      <c r="B363" s="117" t="s">
        <v>542</v>
      </c>
      <c r="C363" s="118">
        <v>0</v>
      </c>
      <c r="D363" s="118">
        <v>3506709114</v>
      </c>
      <c r="E363" s="118">
        <v>508500</v>
      </c>
      <c r="F363" s="118">
        <v>3506200614</v>
      </c>
    </row>
    <row r="364" spans="1:6" ht="30" x14ac:dyDescent="0.25">
      <c r="A364" s="117" t="s">
        <v>543</v>
      </c>
      <c r="B364" s="117" t="s">
        <v>542</v>
      </c>
      <c r="C364" s="118">
        <v>0</v>
      </c>
      <c r="D364" s="118">
        <v>3506709114</v>
      </c>
      <c r="E364" s="118">
        <v>508500</v>
      </c>
      <c r="F364" s="118">
        <v>3506200614</v>
      </c>
    </row>
    <row r="365" spans="1:6" ht="30" x14ac:dyDescent="0.25">
      <c r="A365" s="117" t="s">
        <v>544</v>
      </c>
      <c r="B365" s="117" t="s">
        <v>545</v>
      </c>
      <c r="C365" s="118">
        <v>0</v>
      </c>
      <c r="D365" s="118">
        <v>6345016630</v>
      </c>
      <c r="E365" s="118">
        <v>3499842034</v>
      </c>
      <c r="F365" s="118">
        <v>2845174596</v>
      </c>
    </row>
    <row r="366" spans="1:6" ht="30" x14ac:dyDescent="0.25">
      <c r="A366" s="117" t="s">
        <v>546</v>
      </c>
      <c r="B366" s="117" t="s">
        <v>545</v>
      </c>
      <c r="C366" s="118">
        <v>0</v>
      </c>
      <c r="D366" s="118">
        <v>6345016630</v>
      </c>
      <c r="E366" s="118">
        <v>3499842034</v>
      </c>
      <c r="F366" s="118">
        <v>2845174596</v>
      </c>
    </row>
    <row r="367" spans="1:6" x14ac:dyDescent="0.25">
      <c r="A367" s="117" t="s">
        <v>547</v>
      </c>
      <c r="B367" s="117" t="s">
        <v>548</v>
      </c>
      <c r="C367" s="118">
        <v>0</v>
      </c>
      <c r="D367" s="118">
        <v>2200367400</v>
      </c>
      <c r="E367" s="118">
        <v>3400</v>
      </c>
      <c r="F367" s="118">
        <v>2200364000</v>
      </c>
    </row>
    <row r="368" spans="1:6" x14ac:dyDescent="0.25">
      <c r="A368" s="117" t="s">
        <v>549</v>
      </c>
      <c r="B368" s="117" t="s">
        <v>374</v>
      </c>
      <c r="C368" s="118">
        <v>0</v>
      </c>
      <c r="D368" s="118">
        <v>1319948000</v>
      </c>
      <c r="E368" s="118">
        <v>1900</v>
      </c>
      <c r="F368" s="118">
        <v>1319946100</v>
      </c>
    </row>
    <row r="369" spans="1:6" x14ac:dyDescent="0.25">
      <c r="A369" s="117" t="s">
        <v>550</v>
      </c>
      <c r="B369" s="117" t="s">
        <v>374</v>
      </c>
      <c r="C369" s="118">
        <v>0</v>
      </c>
      <c r="D369" s="118">
        <v>1319948000</v>
      </c>
      <c r="E369" s="118">
        <v>1900</v>
      </c>
      <c r="F369" s="118">
        <v>1319946100</v>
      </c>
    </row>
    <row r="370" spans="1:6" x14ac:dyDescent="0.25">
      <c r="A370" s="117" t="s">
        <v>551</v>
      </c>
      <c r="B370" s="117" t="s">
        <v>376</v>
      </c>
      <c r="C370" s="118">
        <v>0</v>
      </c>
      <c r="D370" s="118">
        <v>220145000</v>
      </c>
      <c r="E370" s="118">
        <v>400</v>
      </c>
      <c r="F370" s="118">
        <v>220144600</v>
      </c>
    </row>
    <row r="371" spans="1:6" x14ac:dyDescent="0.25">
      <c r="A371" s="117" t="s">
        <v>552</v>
      </c>
      <c r="B371" s="117" t="s">
        <v>376</v>
      </c>
      <c r="C371" s="118">
        <v>0</v>
      </c>
      <c r="D371" s="118">
        <v>220145000</v>
      </c>
      <c r="E371" s="118">
        <v>400</v>
      </c>
      <c r="F371" s="118">
        <v>220144600</v>
      </c>
    </row>
    <row r="372" spans="1:6" x14ac:dyDescent="0.25">
      <c r="A372" s="117" t="s">
        <v>553</v>
      </c>
      <c r="B372" s="117" t="s">
        <v>367</v>
      </c>
      <c r="C372" s="118">
        <v>0</v>
      </c>
      <c r="D372" s="118">
        <v>220145000</v>
      </c>
      <c r="E372" s="118">
        <v>400</v>
      </c>
      <c r="F372" s="118">
        <v>220144600</v>
      </c>
    </row>
    <row r="373" spans="1:6" x14ac:dyDescent="0.25">
      <c r="A373" s="117" t="s">
        <v>554</v>
      </c>
      <c r="B373" s="117" t="s">
        <v>367</v>
      </c>
      <c r="C373" s="118">
        <v>0</v>
      </c>
      <c r="D373" s="118">
        <v>220145000</v>
      </c>
      <c r="E373" s="118">
        <v>400</v>
      </c>
      <c r="F373" s="118">
        <v>220144600</v>
      </c>
    </row>
    <row r="374" spans="1:6" ht="30" x14ac:dyDescent="0.25">
      <c r="A374" s="117" t="s">
        <v>555</v>
      </c>
      <c r="B374" s="117" t="s">
        <v>365</v>
      </c>
      <c r="C374" s="118">
        <v>0</v>
      </c>
      <c r="D374" s="118">
        <v>440129400</v>
      </c>
      <c r="E374" s="118">
        <v>700</v>
      </c>
      <c r="F374" s="118">
        <v>440128700</v>
      </c>
    </row>
    <row r="375" spans="1:6" ht="30" x14ac:dyDescent="0.25">
      <c r="A375" s="117" t="s">
        <v>556</v>
      </c>
      <c r="B375" s="117" t="s">
        <v>365</v>
      </c>
      <c r="C375" s="118">
        <v>0</v>
      </c>
      <c r="D375" s="118">
        <v>440129400</v>
      </c>
      <c r="E375" s="118">
        <v>700</v>
      </c>
      <c r="F375" s="118">
        <v>440128700</v>
      </c>
    </row>
    <row r="376" spans="1:6" x14ac:dyDescent="0.25">
      <c r="A376" s="117" t="s">
        <v>557</v>
      </c>
      <c r="B376" s="117" t="s">
        <v>558</v>
      </c>
      <c r="C376" s="118">
        <v>0</v>
      </c>
      <c r="D376" s="118">
        <v>12769333941</v>
      </c>
      <c r="E376" s="118">
        <v>2576551034</v>
      </c>
      <c r="F376" s="118">
        <v>10192782907</v>
      </c>
    </row>
    <row r="377" spans="1:6" x14ac:dyDescent="0.25">
      <c r="A377" s="117" t="s">
        <v>561</v>
      </c>
      <c r="B377" s="117" t="s">
        <v>393</v>
      </c>
      <c r="C377" s="118">
        <v>0</v>
      </c>
      <c r="D377" s="118">
        <v>4293770119</v>
      </c>
      <c r="E377" s="118">
        <v>611538885</v>
      </c>
      <c r="F377" s="118">
        <v>3682231234</v>
      </c>
    </row>
    <row r="378" spans="1:6" x14ac:dyDescent="0.25">
      <c r="A378" s="117" t="s">
        <v>562</v>
      </c>
      <c r="B378" s="117" t="s">
        <v>393</v>
      </c>
      <c r="C378" s="118">
        <v>0</v>
      </c>
      <c r="D378" s="118">
        <v>4293770119</v>
      </c>
      <c r="E378" s="118">
        <v>611538885</v>
      </c>
      <c r="F378" s="118">
        <v>3682231234</v>
      </c>
    </row>
    <row r="379" spans="1:6" x14ac:dyDescent="0.25">
      <c r="A379" s="117" t="s">
        <v>565</v>
      </c>
      <c r="B379" s="117" t="s">
        <v>405</v>
      </c>
      <c r="C379" s="118">
        <v>0</v>
      </c>
      <c r="D379" s="118">
        <v>124263492</v>
      </c>
      <c r="E379" s="118">
        <v>0</v>
      </c>
      <c r="F379" s="118">
        <v>124263492</v>
      </c>
    </row>
    <row r="380" spans="1:6" x14ac:dyDescent="0.25">
      <c r="A380" s="117" t="s">
        <v>566</v>
      </c>
      <c r="B380" s="117" t="s">
        <v>405</v>
      </c>
      <c r="C380" s="118">
        <v>0</v>
      </c>
      <c r="D380" s="118">
        <v>124263492</v>
      </c>
      <c r="E380" s="118">
        <v>0</v>
      </c>
      <c r="F380" s="118">
        <v>124263492</v>
      </c>
    </row>
    <row r="381" spans="1:6" x14ac:dyDescent="0.25">
      <c r="A381" s="117" t="s">
        <v>569</v>
      </c>
      <c r="B381" s="117" t="s">
        <v>413</v>
      </c>
      <c r="C381" s="118">
        <v>0</v>
      </c>
      <c r="D381" s="118">
        <v>372431640</v>
      </c>
      <c r="E381" s="118">
        <v>0</v>
      </c>
      <c r="F381" s="118">
        <v>372431640</v>
      </c>
    </row>
    <row r="382" spans="1:6" x14ac:dyDescent="0.25">
      <c r="A382" s="117" t="s">
        <v>570</v>
      </c>
      <c r="B382" s="117" t="s">
        <v>413</v>
      </c>
      <c r="C382" s="118">
        <v>0</v>
      </c>
      <c r="D382" s="118">
        <v>372431640</v>
      </c>
      <c r="E382" s="118">
        <v>0</v>
      </c>
      <c r="F382" s="118">
        <v>372431640</v>
      </c>
    </row>
    <row r="383" spans="1:6" x14ac:dyDescent="0.25">
      <c r="A383" s="117" t="s">
        <v>571</v>
      </c>
      <c r="B383" s="117" t="s">
        <v>415</v>
      </c>
      <c r="C383" s="118">
        <v>0</v>
      </c>
      <c r="D383" s="118">
        <v>7978868690</v>
      </c>
      <c r="E383" s="118">
        <v>1965012149</v>
      </c>
      <c r="F383" s="118">
        <v>6013856541</v>
      </c>
    </row>
    <row r="384" spans="1:6" x14ac:dyDescent="0.25">
      <c r="A384" s="117" t="s">
        <v>573</v>
      </c>
      <c r="B384" s="117" t="s">
        <v>574</v>
      </c>
      <c r="C384" s="118">
        <v>0</v>
      </c>
      <c r="D384" s="118">
        <v>294907423</v>
      </c>
      <c r="E384" s="118">
        <v>70975328</v>
      </c>
      <c r="F384" s="118">
        <v>223932095</v>
      </c>
    </row>
    <row r="385" spans="1:6" x14ac:dyDescent="0.25">
      <c r="A385" s="117" t="s">
        <v>575</v>
      </c>
      <c r="B385" s="117" t="s">
        <v>576</v>
      </c>
      <c r="C385" s="118">
        <v>0</v>
      </c>
      <c r="D385" s="118">
        <v>6609316858</v>
      </c>
      <c r="E385" s="118">
        <v>1652460948</v>
      </c>
      <c r="F385" s="118">
        <v>4956855910</v>
      </c>
    </row>
    <row r="386" spans="1:6" x14ac:dyDescent="0.25">
      <c r="A386" s="117" t="s">
        <v>577</v>
      </c>
      <c r="B386" s="117" t="s">
        <v>578</v>
      </c>
      <c r="C386" s="118">
        <v>0</v>
      </c>
      <c r="D386" s="118">
        <v>915812615</v>
      </c>
      <c r="E386" s="118">
        <v>241575873</v>
      </c>
      <c r="F386" s="118">
        <v>674236742</v>
      </c>
    </row>
    <row r="387" spans="1:6" x14ac:dyDescent="0.25">
      <c r="A387" s="117" t="s">
        <v>997</v>
      </c>
      <c r="B387" s="117" t="s">
        <v>996</v>
      </c>
      <c r="C387" s="118">
        <v>0</v>
      </c>
      <c r="D387" s="118">
        <v>158831794</v>
      </c>
      <c r="E387" s="118">
        <v>0</v>
      </c>
      <c r="F387" s="118">
        <v>158831794</v>
      </c>
    </row>
    <row r="388" spans="1:6" x14ac:dyDescent="0.25">
      <c r="A388" s="117" t="s">
        <v>579</v>
      </c>
      <c r="B388" s="117" t="s">
        <v>580</v>
      </c>
      <c r="C388" s="118">
        <v>0</v>
      </c>
      <c r="D388" s="118">
        <v>2323189708.5700002</v>
      </c>
      <c r="E388" s="118">
        <v>45201067</v>
      </c>
      <c r="F388" s="118">
        <v>2277988641.5700002</v>
      </c>
    </row>
    <row r="389" spans="1:6" x14ac:dyDescent="0.25">
      <c r="A389" s="117" t="s">
        <v>922</v>
      </c>
      <c r="B389" s="117" t="s">
        <v>920</v>
      </c>
      <c r="C389" s="118">
        <v>0</v>
      </c>
      <c r="D389" s="118">
        <v>3420000</v>
      </c>
      <c r="E389" s="118">
        <v>0</v>
      </c>
      <c r="F389" s="118">
        <v>3420000</v>
      </c>
    </row>
    <row r="390" spans="1:6" x14ac:dyDescent="0.25">
      <c r="A390" s="117" t="s">
        <v>921</v>
      </c>
      <c r="B390" s="117" t="s">
        <v>920</v>
      </c>
      <c r="C390" s="118">
        <v>0</v>
      </c>
      <c r="D390" s="118">
        <v>3420000</v>
      </c>
      <c r="E390" s="118">
        <v>0</v>
      </c>
      <c r="F390" s="118">
        <v>3420000</v>
      </c>
    </row>
    <row r="391" spans="1:6" x14ac:dyDescent="0.25">
      <c r="A391" s="117" t="s">
        <v>581</v>
      </c>
      <c r="B391" s="117" t="s">
        <v>378</v>
      </c>
      <c r="C391" s="118">
        <v>0</v>
      </c>
      <c r="D391" s="118">
        <v>912645455.97000003</v>
      </c>
      <c r="E391" s="118">
        <v>0</v>
      </c>
      <c r="F391" s="118">
        <v>912645455.97000003</v>
      </c>
    </row>
    <row r="392" spans="1:6" x14ac:dyDescent="0.25">
      <c r="A392" s="117" t="s">
        <v>582</v>
      </c>
      <c r="B392" s="117" t="s">
        <v>378</v>
      </c>
      <c r="C392" s="118">
        <v>0</v>
      </c>
      <c r="D392" s="118">
        <v>912645455.97000003</v>
      </c>
      <c r="E392" s="118">
        <v>0</v>
      </c>
      <c r="F392" s="118">
        <v>912645455.97000003</v>
      </c>
    </row>
    <row r="393" spans="1:6" x14ac:dyDescent="0.25">
      <c r="A393" s="117" t="s">
        <v>583</v>
      </c>
      <c r="B393" s="117" t="s">
        <v>41</v>
      </c>
      <c r="C393" s="118">
        <v>0</v>
      </c>
      <c r="D393" s="118">
        <v>310524300.60000002</v>
      </c>
      <c r="E393" s="118">
        <v>0</v>
      </c>
      <c r="F393" s="118">
        <v>310524300.60000002</v>
      </c>
    </row>
    <row r="394" spans="1:6" x14ac:dyDescent="0.25">
      <c r="A394" s="117" t="s">
        <v>584</v>
      </c>
      <c r="B394" s="117" t="s">
        <v>41</v>
      </c>
      <c r="C394" s="118">
        <v>0</v>
      </c>
      <c r="D394" s="118">
        <v>310524300.60000002</v>
      </c>
      <c r="E394" s="118">
        <v>0</v>
      </c>
      <c r="F394" s="118">
        <v>310524300.60000002</v>
      </c>
    </row>
    <row r="395" spans="1:6" x14ac:dyDescent="0.25">
      <c r="A395" s="117" t="s">
        <v>890</v>
      </c>
      <c r="B395" s="117" t="s">
        <v>357</v>
      </c>
      <c r="C395" s="118">
        <v>0</v>
      </c>
      <c r="D395" s="118">
        <v>6975060</v>
      </c>
      <c r="E395" s="118">
        <v>0</v>
      </c>
      <c r="F395" s="118">
        <v>6975060</v>
      </c>
    </row>
    <row r="396" spans="1:6" x14ac:dyDescent="0.25">
      <c r="A396" s="117" t="s">
        <v>889</v>
      </c>
      <c r="B396" s="117" t="s">
        <v>357</v>
      </c>
      <c r="C396" s="118">
        <v>0</v>
      </c>
      <c r="D396" s="118">
        <v>6975060</v>
      </c>
      <c r="E396" s="118">
        <v>0</v>
      </c>
      <c r="F396" s="118">
        <v>6975060</v>
      </c>
    </row>
    <row r="397" spans="1:6" x14ac:dyDescent="0.25">
      <c r="A397" s="117" t="s">
        <v>919</v>
      </c>
      <c r="B397" s="117" t="s">
        <v>917</v>
      </c>
      <c r="C397" s="118">
        <v>0</v>
      </c>
      <c r="D397" s="118">
        <v>119751498</v>
      </c>
      <c r="E397" s="118">
        <v>0</v>
      </c>
      <c r="F397" s="118">
        <v>119751498</v>
      </c>
    </row>
    <row r="398" spans="1:6" x14ac:dyDescent="0.25">
      <c r="A398" s="117" t="s">
        <v>918</v>
      </c>
      <c r="B398" s="117" t="s">
        <v>917</v>
      </c>
      <c r="C398" s="118">
        <v>0</v>
      </c>
      <c r="D398" s="118">
        <v>119751498</v>
      </c>
      <c r="E398" s="118">
        <v>0</v>
      </c>
      <c r="F398" s="118">
        <v>119751498</v>
      </c>
    </row>
    <row r="399" spans="1:6" x14ac:dyDescent="0.25">
      <c r="A399" s="117" t="s">
        <v>910</v>
      </c>
      <c r="B399" s="117" t="s">
        <v>908</v>
      </c>
      <c r="C399" s="118">
        <v>0</v>
      </c>
      <c r="D399" s="118">
        <v>3420000</v>
      </c>
      <c r="E399" s="118">
        <v>3420000</v>
      </c>
      <c r="F399" s="118">
        <v>0</v>
      </c>
    </row>
    <row r="400" spans="1:6" x14ac:dyDescent="0.25">
      <c r="A400" s="117" t="s">
        <v>909</v>
      </c>
      <c r="B400" s="117" t="s">
        <v>908</v>
      </c>
      <c r="C400" s="118">
        <v>0</v>
      </c>
      <c r="D400" s="118">
        <v>3420000</v>
      </c>
      <c r="E400" s="118">
        <v>3420000</v>
      </c>
      <c r="F400" s="118">
        <v>0</v>
      </c>
    </row>
    <row r="401" spans="1:6" x14ac:dyDescent="0.25">
      <c r="A401" s="117" t="s">
        <v>585</v>
      </c>
      <c r="B401" s="117" t="s">
        <v>297</v>
      </c>
      <c r="C401" s="118">
        <v>0</v>
      </c>
      <c r="D401" s="118">
        <v>966453394</v>
      </c>
      <c r="E401" s="118">
        <v>41781067</v>
      </c>
      <c r="F401" s="118">
        <v>924672327</v>
      </c>
    </row>
    <row r="402" spans="1:6" x14ac:dyDescent="0.25">
      <c r="A402" s="117" t="s">
        <v>586</v>
      </c>
      <c r="B402" s="117" t="s">
        <v>297</v>
      </c>
      <c r="C402" s="118">
        <v>0</v>
      </c>
      <c r="D402" s="118">
        <v>966453394</v>
      </c>
      <c r="E402" s="118">
        <v>41781067</v>
      </c>
      <c r="F402" s="118">
        <v>924672327</v>
      </c>
    </row>
    <row r="403" spans="1:6" x14ac:dyDescent="0.25">
      <c r="A403" s="117" t="s">
        <v>894</v>
      </c>
      <c r="B403" s="117" t="s">
        <v>344</v>
      </c>
      <c r="C403" s="118">
        <v>0</v>
      </c>
      <c r="D403" s="118">
        <v>514400</v>
      </c>
      <c r="E403" s="118">
        <v>0</v>
      </c>
      <c r="F403" s="118">
        <v>514400</v>
      </c>
    </row>
    <row r="404" spans="1:6" x14ac:dyDescent="0.25">
      <c r="A404" s="117" t="s">
        <v>959</v>
      </c>
      <c r="B404" s="117" t="s">
        <v>960</v>
      </c>
      <c r="C404" s="118">
        <v>0</v>
      </c>
      <c r="D404" s="118">
        <v>514400</v>
      </c>
      <c r="E404" s="118">
        <v>0</v>
      </c>
      <c r="F404" s="118">
        <v>514400</v>
      </c>
    </row>
    <row r="405" spans="1:6" x14ac:dyDescent="0.25">
      <c r="A405" s="117" t="s">
        <v>961</v>
      </c>
      <c r="B405" s="117" t="s">
        <v>960</v>
      </c>
      <c r="C405" s="118">
        <v>0</v>
      </c>
      <c r="D405" s="118">
        <v>514400</v>
      </c>
      <c r="E405" s="118">
        <v>0</v>
      </c>
      <c r="F405" s="118">
        <v>514400</v>
      </c>
    </row>
    <row r="406" spans="1:6" ht="30" x14ac:dyDescent="0.25">
      <c r="A406" s="117" t="s">
        <v>587</v>
      </c>
      <c r="B406" s="117" t="s">
        <v>588</v>
      </c>
      <c r="C406" s="118">
        <v>0</v>
      </c>
      <c r="D406" s="118">
        <v>3212246388.2800002</v>
      </c>
      <c r="E406" s="118">
        <v>755837949.14999998</v>
      </c>
      <c r="F406" s="118">
        <v>2456408439.1300001</v>
      </c>
    </row>
    <row r="407" spans="1:6" ht="30" x14ac:dyDescent="0.25">
      <c r="A407" s="117" t="s">
        <v>589</v>
      </c>
      <c r="B407" s="117" t="s">
        <v>590</v>
      </c>
      <c r="C407" s="118">
        <v>0</v>
      </c>
      <c r="D407" s="118">
        <v>1887819663.05</v>
      </c>
      <c r="E407" s="118">
        <v>755837949.14999998</v>
      </c>
      <c r="F407" s="118">
        <v>1131981713.9000001</v>
      </c>
    </row>
    <row r="408" spans="1:6" x14ac:dyDescent="0.25">
      <c r="A408" s="117" t="s">
        <v>591</v>
      </c>
      <c r="B408" s="117" t="s">
        <v>158</v>
      </c>
      <c r="C408" s="118">
        <v>0</v>
      </c>
      <c r="D408" s="118">
        <v>549713457.10000002</v>
      </c>
      <c r="E408" s="118">
        <v>219885382.84</v>
      </c>
      <c r="F408" s="118">
        <v>329828074.25999999</v>
      </c>
    </row>
    <row r="409" spans="1:6" x14ac:dyDescent="0.25">
      <c r="A409" s="117" t="s">
        <v>592</v>
      </c>
      <c r="B409" s="117" t="s">
        <v>99</v>
      </c>
      <c r="C409" s="118">
        <v>0</v>
      </c>
      <c r="D409" s="118">
        <v>549713457.10000002</v>
      </c>
      <c r="E409" s="118">
        <v>219885382.84</v>
      </c>
      <c r="F409" s="118">
        <v>329828074.25999999</v>
      </c>
    </row>
    <row r="410" spans="1:6" x14ac:dyDescent="0.25">
      <c r="A410" s="117" t="s">
        <v>593</v>
      </c>
      <c r="B410" s="117" t="s">
        <v>80</v>
      </c>
      <c r="C410" s="118">
        <v>0</v>
      </c>
      <c r="D410" s="118">
        <v>25999280.699999999</v>
      </c>
      <c r="E410" s="118">
        <v>10399712.279999999</v>
      </c>
      <c r="F410" s="118">
        <v>15599568.42</v>
      </c>
    </row>
    <row r="411" spans="1:6" x14ac:dyDescent="0.25">
      <c r="A411" s="117" t="s">
        <v>594</v>
      </c>
      <c r="B411" s="117" t="s">
        <v>81</v>
      </c>
      <c r="C411" s="118">
        <v>0</v>
      </c>
      <c r="D411" s="118">
        <v>25999280.699999999</v>
      </c>
      <c r="E411" s="118">
        <v>10399712.279999999</v>
      </c>
      <c r="F411" s="118">
        <v>15599568.42</v>
      </c>
    </row>
    <row r="412" spans="1:6" x14ac:dyDescent="0.25">
      <c r="A412" s="117" t="s">
        <v>595</v>
      </c>
      <c r="B412" s="117" t="s">
        <v>163</v>
      </c>
      <c r="C412" s="118">
        <v>0</v>
      </c>
      <c r="D412" s="118">
        <v>267730.75</v>
      </c>
      <c r="E412" s="118">
        <v>107092.3</v>
      </c>
      <c r="F412" s="118">
        <v>160638.45000000001</v>
      </c>
    </row>
    <row r="413" spans="1:6" x14ac:dyDescent="0.25">
      <c r="A413" s="117" t="s">
        <v>596</v>
      </c>
      <c r="B413" s="117" t="s">
        <v>108</v>
      </c>
      <c r="C413" s="118">
        <v>0</v>
      </c>
      <c r="D413" s="118">
        <v>267730.75</v>
      </c>
      <c r="E413" s="118">
        <v>107092.3</v>
      </c>
      <c r="F413" s="118">
        <v>160638.45000000001</v>
      </c>
    </row>
    <row r="414" spans="1:6" x14ac:dyDescent="0.25">
      <c r="A414" s="117" t="s">
        <v>597</v>
      </c>
      <c r="B414" s="117" t="s">
        <v>56</v>
      </c>
      <c r="C414" s="118">
        <v>0</v>
      </c>
      <c r="D414" s="118">
        <v>695128872.23000002</v>
      </c>
      <c r="E414" s="118">
        <v>271721314.22000003</v>
      </c>
      <c r="F414" s="118">
        <v>423407558.00999999</v>
      </c>
    </row>
    <row r="415" spans="1:6" x14ac:dyDescent="0.25">
      <c r="A415" s="117" t="s">
        <v>598</v>
      </c>
      <c r="B415" s="117" t="s">
        <v>57</v>
      </c>
      <c r="C415" s="118">
        <v>0</v>
      </c>
      <c r="D415" s="118">
        <v>12975858.25</v>
      </c>
      <c r="E415" s="118">
        <v>5190343.3</v>
      </c>
      <c r="F415" s="118">
        <v>7785514.9500000002</v>
      </c>
    </row>
    <row r="416" spans="1:6" x14ac:dyDescent="0.25">
      <c r="A416" s="117" t="s">
        <v>599</v>
      </c>
      <c r="B416" s="117" t="s">
        <v>59</v>
      </c>
      <c r="C416" s="118">
        <v>0</v>
      </c>
      <c r="D416" s="118">
        <v>682153013.98000002</v>
      </c>
      <c r="E416" s="118">
        <v>266530970.91999999</v>
      </c>
      <c r="F416" s="118">
        <v>415622043.06</v>
      </c>
    </row>
    <row r="417" spans="1:6" x14ac:dyDescent="0.25">
      <c r="A417" s="117" t="s">
        <v>600</v>
      </c>
      <c r="B417" s="117" t="s">
        <v>60</v>
      </c>
      <c r="C417" s="118">
        <v>0</v>
      </c>
      <c r="D417" s="118">
        <v>609113.30000000005</v>
      </c>
      <c r="E417" s="118">
        <v>243645.32</v>
      </c>
      <c r="F417" s="118">
        <v>365467.98</v>
      </c>
    </row>
    <row r="418" spans="1:6" x14ac:dyDescent="0.25">
      <c r="A418" s="117" t="s">
        <v>601</v>
      </c>
      <c r="B418" s="117" t="s">
        <v>61</v>
      </c>
      <c r="C418" s="118">
        <v>0</v>
      </c>
      <c r="D418" s="118">
        <v>609113.30000000005</v>
      </c>
      <c r="E418" s="118">
        <v>243645.32</v>
      </c>
      <c r="F418" s="118">
        <v>365467.98</v>
      </c>
    </row>
    <row r="419" spans="1:6" x14ac:dyDescent="0.25">
      <c r="A419" s="117" t="s">
        <v>602</v>
      </c>
      <c r="B419" s="117" t="s">
        <v>63</v>
      </c>
      <c r="C419" s="118">
        <v>0</v>
      </c>
      <c r="D419" s="118">
        <v>72203087.579999998</v>
      </c>
      <c r="E419" s="118">
        <v>28819411.280000001</v>
      </c>
      <c r="F419" s="118">
        <v>43383676.299999997</v>
      </c>
    </row>
    <row r="420" spans="1:6" x14ac:dyDescent="0.25">
      <c r="A420" s="117" t="s">
        <v>603</v>
      </c>
      <c r="B420" s="117" t="s">
        <v>65</v>
      </c>
      <c r="C420" s="118">
        <v>0</v>
      </c>
      <c r="D420" s="118">
        <v>48328626.93</v>
      </c>
      <c r="E420" s="118">
        <v>19348385.98</v>
      </c>
      <c r="F420" s="118">
        <v>28980240.949999999</v>
      </c>
    </row>
    <row r="421" spans="1:6" x14ac:dyDescent="0.25">
      <c r="A421" s="117" t="s">
        <v>604</v>
      </c>
      <c r="B421" s="117" t="s">
        <v>67</v>
      </c>
      <c r="C421" s="118">
        <v>0</v>
      </c>
      <c r="D421" s="118">
        <v>23683109.699999999</v>
      </c>
      <c r="E421" s="118">
        <v>9394484.9199999999</v>
      </c>
      <c r="F421" s="118">
        <v>14288624.779999999</v>
      </c>
    </row>
    <row r="422" spans="1:6" ht="30" x14ac:dyDescent="0.25">
      <c r="A422" s="117" t="s">
        <v>605</v>
      </c>
      <c r="B422" s="117" t="s">
        <v>88</v>
      </c>
      <c r="C422" s="118">
        <v>0</v>
      </c>
      <c r="D422" s="118">
        <v>191350.95</v>
      </c>
      <c r="E422" s="118">
        <v>76540.38</v>
      </c>
      <c r="F422" s="118">
        <v>114810.57</v>
      </c>
    </row>
    <row r="423" spans="1:6" x14ac:dyDescent="0.25">
      <c r="A423" s="117" t="s">
        <v>606</v>
      </c>
      <c r="B423" s="117" t="s">
        <v>69</v>
      </c>
      <c r="C423" s="118">
        <v>0</v>
      </c>
      <c r="D423" s="118">
        <v>354635613.92000002</v>
      </c>
      <c r="E423" s="118">
        <v>128696795.06999999</v>
      </c>
      <c r="F423" s="118">
        <v>225938818.84999999</v>
      </c>
    </row>
    <row r="424" spans="1:6" x14ac:dyDescent="0.25">
      <c r="A424" s="117" t="s">
        <v>607</v>
      </c>
      <c r="B424" s="117" t="s">
        <v>71</v>
      </c>
      <c r="C424" s="118">
        <v>0</v>
      </c>
      <c r="D424" s="118">
        <v>150100822.38999999</v>
      </c>
      <c r="E424" s="118">
        <v>58332887.539999999</v>
      </c>
      <c r="F424" s="118">
        <v>91767934.849999994</v>
      </c>
    </row>
    <row r="425" spans="1:6" x14ac:dyDescent="0.25">
      <c r="A425" s="117" t="s">
        <v>608</v>
      </c>
      <c r="B425" s="117" t="s">
        <v>73</v>
      </c>
      <c r="C425" s="118">
        <v>0</v>
      </c>
      <c r="D425" s="118">
        <v>201308093.84</v>
      </c>
      <c r="E425" s="118">
        <v>69045840.590000004</v>
      </c>
      <c r="F425" s="118">
        <v>132262253.25</v>
      </c>
    </row>
    <row r="426" spans="1:6" x14ac:dyDescent="0.25">
      <c r="A426" s="117" t="s">
        <v>609</v>
      </c>
      <c r="B426" s="117" t="s">
        <v>74</v>
      </c>
      <c r="C426" s="118">
        <v>0</v>
      </c>
      <c r="D426" s="118">
        <v>3226697.69</v>
      </c>
      <c r="E426" s="118">
        <v>1318066.94</v>
      </c>
      <c r="F426" s="118">
        <v>1908630.75</v>
      </c>
    </row>
    <row r="427" spans="1:6" x14ac:dyDescent="0.25">
      <c r="A427" s="117" t="s">
        <v>610</v>
      </c>
      <c r="B427" s="117" t="s">
        <v>75</v>
      </c>
      <c r="C427" s="118">
        <v>0</v>
      </c>
      <c r="D427" s="118">
        <v>19580731</v>
      </c>
      <c r="E427" s="118">
        <v>7832292.4000000004</v>
      </c>
      <c r="F427" s="118">
        <v>11748438.6</v>
      </c>
    </row>
    <row r="428" spans="1:6" x14ac:dyDescent="0.25">
      <c r="A428" s="117" t="s">
        <v>611</v>
      </c>
      <c r="B428" s="117" t="s">
        <v>76</v>
      </c>
      <c r="C428" s="118">
        <v>0</v>
      </c>
      <c r="D428" s="118">
        <v>17096969.050000001</v>
      </c>
      <c r="E428" s="118">
        <v>6838787.6200000001</v>
      </c>
      <c r="F428" s="118">
        <v>10258181.43</v>
      </c>
    </row>
    <row r="429" spans="1:6" x14ac:dyDescent="0.25">
      <c r="A429" s="117" t="s">
        <v>612</v>
      </c>
      <c r="B429" s="117" t="s">
        <v>141</v>
      </c>
      <c r="C429" s="118">
        <v>0</v>
      </c>
      <c r="D429" s="118">
        <v>2483761.9500000002</v>
      </c>
      <c r="E429" s="118">
        <v>993504.78</v>
      </c>
      <c r="F429" s="118">
        <v>1490257.17</v>
      </c>
    </row>
    <row r="430" spans="1:6" x14ac:dyDescent="0.25">
      <c r="A430" s="117" t="s">
        <v>613</v>
      </c>
      <c r="B430" s="117" t="s">
        <v>94</v>
      </c>
      <c r="C430" s="118">
        <v>0</v>
      </c>
      <c r="D430" s="118">
        <v>323658</v>
      </c>
      <c r="E430" s="118">
        <v>129463.2</v>
      </c>
      <c r="F430" s="118">
        <v>194194.8</v>
      </c>
    </row>
    <row r="431" spans="1:6" x14ac:dyDescent="0.25">
      <c r="A431" s="117" t="s">
        <v>614</v>
      </c>
      <c r="B431" s="117" t="s">
        <v>95</v>
      </c>
      <c r="C431" s="118">
        <v>0</v>
      </c>
      <c r="D431" s="118">
        <v>323658</v>
      </c>
      <c r="E431" s="118">
        <v>129463.2</v>
      </c>
      <c r="F431" s="118">
        <v>194194.8</v>
      </c>
    </row>
    <row r="432" spans="1:6" x14ac:dyDescent="0.25">
      <c r="A432" s="117" t="s">
        <v>615</v>
      </c>
      <c r="B432" s="117" t="s">
        <v>186</v>
      </c>
      <c r="C432" s="118">
        <v>0</v>
      </c>
      <c r="D432" s="118">
        <v>71435694.909999996</v>
      </c>
      <c r="E432" s="118">
        <v>48358950.299999997</v>
      </c>
      <c r="F432" s="118">
        <v>23076744.609999999</v>
      </c>
    </row>
    <row r="433" spans="1:6" x14ac:dyDescent="0.25">
      <c r="A433" s="117" t="s">
        <v>933</v>
      </c>
      <c r="B433" s="117" t="s">
        <v>60</v>
      </c>
      <c r="C433" s="118">
        <v>0</v>
      </c>
      <c r="D433" s="118">
        <v>23561851.77</v>
      </c>
      <c r="E433" s="118">
        <v>15707901.18</v>
      </c>
      <c r="F433" s="118">
        <v>7853950.5899999999</v>
      </c>
    </row>
    <row r="434" spans="1:6" x14ac:dyDescent="0.25">
      <c r="A434" s="117" t="s">
        <v>616</v>
      </c>
      <c r="B434" s="117" t="s">
        <v>63</v>
      </c>
      <c r="C434" s="118">
        <v>0</v>
      </c>
      <c r="D434" s="118">
        <v>693466.65</v>
      </c>
      <c r="E434" s="118">
        <v>356083.98</v>
      </c>
      <c r="F434" s="118">
        <v>337382.67</v>
      </c>
    </row>
    <row r="435" spans="1:6" x14ac:dyDescent="0.25">
      <c r="A435" s="117" t="s">
        <v>617</v>
      </c>
      <c r="B435" s="117" t="s">
        <v>69</v>
      </c>
      <c r="C435" s="118">
        <v>0</v>
      </c>
      <c r="D435" s="118">
        <v>47180376.490000002</v>
      </c>
      <c r="E435" s="118">
        <v>32294965.140000001</v>
      </c>
      <c r="F435" s="118">
        <v>14885411.35</v>
      </c>
    </row>
    <row r="436" spans="1:6" x14ac:dyDescent="0.25">
      <c r="A436" s="117" t="s">
        <v>618</v>
      </c>
      <c r="B436" s="117" t="s">
        <v>199</v>
      </c>
      <c r="C436" s="118">
        <v>0</v>
      </c>
      <c r="D436" s="118">
        <v>97922423.560000002</v>
      </c>
      <c r="E436" s="118">
        <v>39643889.939999998</v>
      </c>
      <c r="F436" s="118">
        <v>58278533.619999997</v>
      </c>
    </row>
    <row r="437" spans="1:6" x14ac:dyDescent="0.25">
      <c r="A437" s="117" t="s">
        <v>1008</v>
      </c>
      <c r="B437" s="117" t="s">
        <v>158</v>
      </c>
      <c r="C437" s="118">
        <v>0</v>
      </c>
      <c r="D437" s="118">
        <v>68469.66</v>
      </c>
      <c r="E437" s="118">
        <v>0</v>
      </c>
      <c r="F437" s="118">
        <v>68469.66</v>
      </c>
    </row>
    <row r="438" spans="1:6" x14ac:dyDescent="0.25">
      <c r="A438" s="117" t="s">
        <v>912</v>
      </c>
      <c r="B438" s="117" t="s">
        <v>163</v>
      </c>
      <c r="C438" s="118">
        <v>0</v>
      </c>
      <c r="D438" s="118">
        <v>310765.5</v>
      </c>
      <c r="E438" s="118">
        <v>124306.2</v>
      </c>
      <c r="F438" s="118">
        <v>186459.3</v>
      </c>
    </row>
    <row r="439" spans="1:6" x14ac:dyDescent="0.25">
      <c r="A439" s="117" t="s">
        <v>619</v>
      </c>
      <c r="B439" s="117" t="s">
        <v>56</v>
      </c>
      <c r="C439" s="118">
        <v>0</v>
      </c>
      <c r="D439" s="118">
        <v>22855499.100000001</v>
      </c>
      <c r="E439" s="118">
        <v>9189273.8399999999</v>
      </c>
      <c r="F439" s="118">
        <v>13666225.26</v>
      </c>
    </row>
    <row r="440" spans="1:6" x14ac:dyDescent="0.25">
      <c r="A440" s="117" t="s">
        <v>911</v>
      </c>
      <c r="B440" s="117" t="s">
        <v>60</v>
      </c>
      <c r="C440" s="118">
        <v>0</v>
      </c>
      <c r="D440" s="118">
        <v>69794.600000000006</v>
      </c>
      <c r="E440" s="118">
        <v>27917.84</v>
      </c>
      <c r="F440" s="118">
        <v>41876.76</v>
      </c>
    </row>
    <row r="441" spans="1:6" x14ac:dyDescent="0.25">
      <c r="A441" s="117" t="s">
        <v>620</v>
      </c>
      <c r="B441" s="117" t="s">
        <v>63</v>
      </c>
      <c r="C441" s="118">
        <v>0</v>
      </c>
      <c r="D441" s="118">
        <v>4970120.2699999996</v>
      </c>
      <c r="E441" s="118">
        <v>2021022.32</v>
      </c>
      <c r="F441" s="118">
        <v>2949097.95</v>
      </c>
    </row>
    <row r="442" spans="1:6" x14ac:dyDescent="0.25">
      <c r="A442" s="117" t="s">
        <v>621</v>
      </c>
      <c r="B442" s="117" t="s">
        <v>69</v>
      </c>
      <c r="C442" s="118">
        <v>0</v>
      </c>
      <c r="D442" s="118">
        <v>53711033.5</v>
      </c>
      <c r="E442" s="118">
        <v>21158798.100000001</v>
      </c>
      <c r="F442" s="118">
        <v>32552235.399999999</v>
      </c>
    </row>
    <row r="443" spans="1:6" x14ac:dyDescent="0.25">
      <c r="A443" s="117" t="s">
        <v>962</v>
      </c>
      <c r="B443" s="117" t="s">
        <v>75</v>
      </c>
      <c r="C443" s="118">
        <v>0</v>
      </c>
      <c r="D443" s="118">
        <v>15936740.93</v>
      </c>
      <c r="E443" s="118">
        <v>7122571.6399999997</v>
      </c>
      <c r="F443" s="118">
        <v>8814169.2899999991</v>
      </c>
    </row>
    <row r="444" spans="1:6" x14ac:dyDescent="0.25">
      <c r="A444" s="117" t="s">
        <v>622</v>
      </c>
      <c r="B444" s="117" t="s">
        <v>623</v>
      </c>
      <c r="C444" s="118">
        <v>0</v>
      </c>
      <c r="D444" s="118">
        <v>1253663007.77</v>
      </c>
      <c r="E444" s="118">
        <v>0</v>
      </c>
      <c r="F444" s="118">
        <v>1253663007.77</v>
      </c>
    </row>
    <row r="445" spans="1:6" x14ac:dyDescent="0.25">
      <c r="A445" s="117" t="s">
        <v>624</v>
      </c>
      <c r="B445" s="117" t="s">
        <v>224</v>
      </c>
      <c r="C445" s="118">
        <v>0</v>
      </c>
      <c r="D445" s="118">
        <v>1253663007.77</v>
      </c>
      <c r="E445" s="118">
        <v>0</v>
      </c>
      <c r="F445" s="118">
        <v>1253663007.77</v>
      </c>
    </row>
    <row r="446" spans="1:6" x14ac:dyDescent="0.25">
      <c r="A446" s="117" t="s">
        <v>625</v>
      </c>
      <c r="B446" s="117" t="s">
        <v>224</v>
      </c>
      <c r="C446" s="118">
        <v>0</v>
      </c>
      <c r="D446" s="118">
        <v>1253663007.77</v>
      </c>
      <c r="E446" s="118">
        <v>0</v>
      </c>
      <c r="F446" s="118">
        <v>1253663007.77</v>
      </c>
    </row>
    <row r="447" spans="1:6" x14ac:dyDescent="0.25">
      <c r="A447" s="117" t="s">
        <v>904</v>
      </c>
      <c r="B447" s="117" t="s">
        <v>903</v>
      </c>
      <c r="C447" s="118">
        <v>0</v>
      </c>
      <c r="D447" s="118">
        <v>70763717.459999993</v>
      </c>
      <c r="E447" s="118">
        <v>0</v>
      </c>
      <c r="F447" s="118">
        <v>70763717.459999993</v>
      </c>
    </row>
    <row r="448" spans="1:6" x14ac:dyDescent="0.25">
      <c r="A448" s="117" t="s">
        <v>902</v>
      </c>
      <c r="B448" s="117" t="s">
        <v>441</v>
      </c>
      <c r="C448" s="118">
        <v>0</v>
      </c>
      <c r="D448" s="118">
        <v>70763717.459999993</v>
      </c>
      <c r="E448" s="118">
        <v>0</v>
      </c>
      <c r="F448" s="118">
        <v>70763717.459999993</v>
      </c>
    </row>
    <row r="449" spans="1:6" x14ac:dyDescent="0.25">
      <c r="A449" s="117" t="s">
        <v>901</v>
      </c>
      <c r="B449" s="117" t="s">
        <v>441</v>
      </c>
      <c r="C449" s="118">
        <v>0</v>
      </c>
      <c r="D449" s="118">
        <v>70763717.459999993</v>
      </c>
      <c r="E449" s="118">
        <v>0</v>
      </c>
      <c r="F449" s="118">
        <v>70763717.459999993</v>
      </c>
    </row>
    <row r="450" spans="1:6" x14ac:dyDescent="0.25">
      <c r="A450" s="117" t="s">
        <v>626</v>
      </c>
      <c r="B450" s="117" t="s">
        <v>484</v>
      </c>
      <c r="C450" s="118">
        <v>0</v>
      </c>
      <c r="D450" s="118">
        <v>28760104</v>
      </c>
      <c r="E450" s="118">
        <v>0</v>
      </c>
      <c r="F450" s="118">
        <v>28760104</v>
      </c>
    </row>
    <row r="451" spans="1:6" x14ac:dyDescent="0.25">
      <c r="A451" s="117" t="s">
        <v>627</v>
      </c>
      <c r="B451" s="117" t="s">
        <v>628</v>
      </c>
      <c r="C451" s="118">
        <v>0</v>
      </c>
      <c r="D451" s="118">
        <v>28760104</v>
      </c>
      <c r="E451" s="118">
        <v>0</v>
      </c>
      <c r="F451" s="118">
        <v>28760104</v>
      </c>
    </row>
    <row r="452" spans="1:6" x14ac:dyDescent="0.25">
      <c r="A452" s="117" t="s">
        <v>629</v>
      </c>
      <c r="B452" s="117" t="s">
        <v>630</v>
      </c>
      <c r="C452" s="118">
        <v>0</v>
      </c>
      <c r="D452" s="118">
        <v>28760104</v>
      </c>
      <c r="E452" s="118">
        <v>0</v>
      </c>
      <c r="F452" s="118">
        <v>28760104</v>
      </c>
    </row>
    <row r="453" spans="1:6" x14ac:dyDescent="0.25">
      <c r="A453" s="117" t="s">
        <v>631</v>
      </c>
      <c r="B453" s="117" t="s">
        <v>632</v>
      </c>
      <c r="C453" s="118">
        <v>0</v>
      </c>
      <c r="D453" s="118">
        <v>104805078.70999999</v>
      </c>
      <c r="E453" s="118">
        <v>180.47</v>
      </c>
      <c r="F453" s="118">
        <v>104804898.23999999</v>
      </c>
    </row>
    <row r="454" spans="1:6" x14ac:dyDescent="0.25">
      <c r="A454" s="117" t="s">
        <v>633</v>
      </c>
      <c r="B454" s="117" t="s">
        <v>634</v>
      </c>
      <c r="C454" s="118">
        <v>0</v>
      </c>
      <c r="D454" s="118">
        <v>104805078.70999999</v>
      </c>
      <c r="E454" s="118">
        <v>180.47</v>
      </c>
      <c r="F454" s="118">
        <v>104804898.23999999</v>
      </c>
    </row>
    <row r="455" spans="1:6" x14ac:dyDescent="0.25">
      <c r="A455" s="117" t="s">
        <v>900</v>
      </c>
      <c r="B455" s="117" t="s">
        <v>898</v>
      </c>
      <c r="C455" s="118">
        <v>0</v>
      </c>
      <c r="D455" s="118">
        <v>104801239.91</v>
      </c>
      <c r="E455" s="118">
        <v>180.47</v>
      </c>
      <c r="F455" s="118">
        <v>104801059.44</v>
      </c>
    </row>
    <row r="456" spans="1:6" x14ac:dyDescent="0.25">
      <c r="A456" s="117" t="s">
        <v>899</v>
      </c>
      <c r="B456" s="117" t="s">
        <v>898</v>
      </c>
      <c r="C456" s="118">
        <v>0</v>
      </c>
      <c r="D456" s="118">
        <v>104801239.91</v>
      </c>
      <c r="E456" s="118">
        <v>180.47</v>
      </c>
      <c r="F456" s="118">
        <v>104801059.44</v>
      </c>
    </row>
    <row r="457" spans="1:6" x14ac:dyDescent="0.25">
      <c r="A457" s="117" t="s">
        <v>635</v>
      </c>
      <c r="B457" s="117" t="s">
        <v>636</v>
      </c>
      <c r="C457" s="118">
        <v>0</v>
      </c>
      <c r="D457" s="118">
        <v>3838.8</v>
      </c>
      <c r="E457" s="118">
        <v>0</v>
      </c>
      <c r="F457" s="118">
        <v>3838.8</v>
      </c>
    </row>
    <row r="458" spans="1:6" x14ac:dyDescent="0.25">
      <c r="A458" s="117" t="s">
        <v>637</v>
      </c>
      <c r="B458" s="117" t="s">
        <v>507</v>
      </c>
      <c r="C458" s="118">
        <v>0</v>
      </c>
      <c r="D458" s="118">
        <v>3838.8</v>
      </c>
      <c r="E458" s="118">
        <v>0</v>
      </c>
      <c r="F458" s="118">
        <v>3838.8</v>
      </c>
    </row>
    <row r="459" spans="1:6" x14ac:dyDescent="0.25">
      <c r="A459" s="117" t="s">
        <v>638</v>
      </c>
      <c r="B459" s="117" t="s">
        <v>639</v>
      </c>
      <c r="C459" s="118">
        <v>0</v>
      </c>
      <c r="D459" s="118">
        <v>0</v>
      </c>
      <c r="E459" s="118">
        <v>0</v>
      </c>
      <c r="F459" s="118">
        <v>0</v>
      </c>
    </row>
    <row r="460" spans="1:6" x14ac:dyDescent="0.25">
      <c r="A460" s="117" t="s">
        <v>646</v>
      </c>
      <c r="B460" s="117" t="s">
        <v>647</v>
      </c>
      <c r="C460" s="118">
        <v>15144638224.27</v>
      </c>
      <c r="D460" s="118">
        <v>0</v>
      </c>
      <c r="E460" s="118">
        <v>0</v>
      </c>
      <c r="F460" s="118">
        <v>15144638224.27</v>
      </c>
    </row>
    <row r="461" spans="1:6" x14ac:dyDescent="0.25">
      <c r="A461" s="117" t="s">
        <v>648</v>
      </c>
      <c r="B461" s="117" t="s">
        <v>649</v>
      </c>
      <c r="C461" s="118">
        <v>9795324499.4300003</v>
      </c>
      <c r="D461" s="118">
        <v>0</v>
      </c>
      <c r="E461" s="118">
        <v>0</v>
      </c>
      <c r="F461" s="118">
        <v>9795324499.4300003</v>
      </c>
    </row>
    <row r="462" spans="1:6" x14ac:dyDescent="0.25">
      <c r="A462" s="117" t="s">
        <v>650</v>
      </c>
      <c r="B462" s="117" t="s">
        <v>473</v>
      </c>
      <c r="C462" s="118">
        <v>9795324499.4300003</v>
      </c>
      <c r="D462" s="118">
        <v>0</v>
      </c>
      <c r="E462" s="118">
        <v>0</v>
      </c>
      <c r="F462" s="118">
        <v>9795324499.4300003</v>
      </c>
    </row>
    <row r="463" spans="1:6" x14ac:dyDescent="0.25">
      <c r="A463" s="117" t="s">
        <v>651</v>
      </c>
      <c r="B463" s="117" t="s">
        <v>473</v>
      </c>
      <c r="C463" s="118">
        <v>9795324499.4300003</v>
      </c>
      <c r="D463" s="118">
        <v>0</v>
      </c>
      <c r="E463" s="118">
        <v>0</v>
      </c>
      <c r="F463" s="118">
        <v>9795324499.4300003</v>
      </c>
    </row>
    <row r="464" spans="1:6" x14ac:dyDescent="0.25">
      <c r="A464" s="117" t="s">
        <v>652</v>
      </c>
      <c r="B464" s="117" t="s">
        <v>653</v>
      </c>
      <c r="C464" s="118">
        <v>170701388.38999999</v>
      </c>
      <c r="D464" s="118">
        <v>0</v>
      </c>
      <c r="E464" s="118">
        <v>0</v>
      </c>
      <c r="F464" s="118">
        <v>170701388.38999999</v>
      </c>
    </row>
    <row r="465" spans="1:6" x14ac:dyDescent="0.25">
      <c r="A465" s="117" t="s">
        <v>654</v>
      </c>
      <c r="B465" s="117" t="s">
        <v>473</v>
      </c>
      <c r="C465" s="118">
        <v>170701388.38999999</v>
      </c>
      <c r="D465" s="118">
        <v>0</v>
      </c>
      <c r="E465" s="118">
        <v>0</v>
      </c>
      <c r="F465" s="118">
        <v>170701388.38999999</v>
      </c>
    </row>
    <row r="466" spans="1:6" x14ac:dyDescent="0.25">
      <c r="A466" s="117" t="s">
        <v>655</v>
      </c>
      <c r="B466" s="117" t="s">
        <v>473</v>
      </c>
      <c r="C466" s="118">
        <v>170701388.38999999</v>
      </c>
      <c r="D466" s="118">
        <v>0</v>
      </c>
      <c r="E466" s="118">
        <v>0</v>
      </c>
      <c r="F466" s="118">
        <v>170701388.38999999</v>
      </c>
    </row>
    <row r="467" spans="1:6" x14ac:dyDescent="0.25">
      <c r="A467" s="117" t="s">
        <v>656</v>
      </c>
      <c r="B467" s="117" t="s">
        <v>657</v>
      </c>
      <c r="C467" s="118">
        <v>4045371254.1599998</v>
      </c>
      <c r="D467" s="118">
        <v>0</v>
      </c>
      <c r="E467" s="118">
        <v>0</v>
      </c>
      <c r="F467" s="118">
        <v>4045371254.1599998</v>
      </c>
    </row>
    <row r="468" spans="1:6" x14ac:dyDescent="0.25">
      <c r="A468" s="117" t="s">
        <v>658</v>
      </c>
      <c r="B468" s="117" t="s">
        <v>659</v>
      </c>
      <c r="C468" s="118">
        <v>4045371254.1599998</v>
      </c>
      <c r="D468" s="118">
        <v>0</v>
      </c>
      <c r="E468" s="118">
        <v>0</v>
      </c>
      <c r="F468" s="118">
        <v>4045371254.1599998</v>
      </c>
    </row>
    <row r="469" spans="1:6" x14ac:dyDescent="0.25">
      <c r="A469" s="117" t="s">
        <v>660</v>
      </c>
      <c r="B469" s="117" t="s">
        <v>659</v>
      </c>
      <c r="C469" s="118">
        <v>4045371254.1599998</v>
      </c>
      <c r="D469" s="118">
        <v>0</v>
      </c>
      <c r="E469" s="118">
        <v>0</v>
      </c>
      <c r="F469" s="118">
        <v>4045371254.1599998</v>
      </c>
    </row>
    <row r="470" spans="1:6" x14ac:dyDescent="0.25">
      <c r="A470" s="117" t="s">
        <v>992</v>
      </c>
      <c r="B470" s="117" t="s">
        <v>991</v>
      </c>
      <c r="C470" s="118">
        <v>1039499521.29</v>
      </c>
      <c r="D470" s="118">
        <v>0</v>
      </c>
      <c r="E470" s="118">
        <v>0</v>
      </c>
      <c r="F470" s="118">
        <v>1039499521.29</v>
      </c>
    </row>
    <row r="471" spans="1:6" x14ac:dyDescent="0.25">
      <c r="A471" s="117" t="s">
        <v>990</v>
      </c>
      <c r="B471" s="117" t="s">
        <v>988</v>
      </c>
      <c r="C471" s="118">
        <v>1039499521.29</v>
      </c>
      <c r="D471" s="118">
        <v>0</v>
      </c>
      <c r="E471" s="118">
        <v>0</v>
      </c>
      <c r="F471" s="118">
        <v>1039499521.29</v>
      </c>
    </row>
    <row r="472" spans="1:6" x14ac:dyDescent="0.25">
      <c r="A472" s="117" t="s">
        <v>989</v>
      </c>
      <c r="B472" s="117" t="s">
        <v>988</v>
      </c>
      <c r="C472" s="118">
        <v>1039499521.29</v>
      </c>
      <c r="D472" s="118">
        <v>0</v>
      </c>
      <c r="E472" s="118">
        <v>0</v>
      </c>
      <c r="F472" s="118">
        <v>1039499521.29</v>
      </c>
    </row>
    <row r="473" spans="1:6" x14ac:dyDescent="0.25">
      <c r="A473" s="117" t="s">
        <v>867</v>
      </c>
      <c r="B473" s="117" t="s">
        <v>868</v>
      </c>
      <c r="C473" s="118">
        <v>93741561</v>
      </c>
      <c r="D473" s="118">
        <v>0</v>
      </c>
      <c r="E473" s="118">
        <v>0</v>
      </c>
      <c r="F473" s="118">
        <v>93741561</v>
      </c>
    </row>
    <row r="474" spans="1:6" x14ac:dyDescent="0.25">
      <c r="A474" s="117" t="s">
        <v>869</v>
      </c>
      <c r="B474" s="117" t="s">
        <v>870</v>
      </c>
      <c r="C474" s="118">
        <v>93741561</v>
      </c>
      <c r="D474" s="118">
        <v>0</v>
      </c>
      <c r="E474" s="118">
        <v>0</v>
      </c>
      <c r="F474" s="118">
        <v>93741561</v>
      </c>
    </row>
    <row r="475" spans="1:6" x14ac:dyDescent="0.25">
      <c r="A475" s="117" t="s">
        <v>871</v>
      </c>
      <c r="B475" s="117" t="s">
        <v>870</v>
      </c>
      <c r="C475" s="118">
        <v>93741561</v>
      </c>
      <c r="D475" s="118">
        <v>0</v>
      </c>
      <c r="E475" s="118">
        <v>0</v>
      </c>
      <c r="F475" s="118">
        <v>93741561</v>
      </c>
    </row>
    <row r="476" spans="1:6" x14ac:dyDescent="0.25">
      <c r="A476" s="117" t="s">
        <v>661</v>
      </c>
      <c r="B476" s="117" t="s">
        <v>662</v>
      </c>
      <c r="C476" s="118">
        <v>-15144638224.27</v>
      </c>
      <c r="D476" s="118">
        <v>0</v>
      </c>
      <c r="E476" s="118">
        <v>0</v>
      </c>
      <c r="F476" s="118">
        <v>-15144638224.27</v>
      </c>
    </row>
    <row r="477" spans="1:6" x14ac:dyDescent="0.25">
      <c r="A477" s="117" t="s">
        <v>668</v>
      </c>
      <c r="B477" s="117" t="s">
        <v>669</v>
      </c>
      <c r="C477" s="118">
        <v>-15144638224.27</v>
      </c>
      <c r="D477" s="118">
        <v>0</v>
      </c>
      <c r="E477" s="118">
        <v>0</v>
      </c>
      <c r="F477" s="118">
        <v>-15144638224.27</v>
      </c>
    </row>
    <row r="478" spans="1:6" x14ac:dyDescent="0.25">
      <c r="A478" s="117" t="s">
        <v>670</v>
      </c>
      <c r="B478" s="117" t="s">
        <v>671</v>
      </c>
      <c r="C478" s="118">
        <v>-9795324499.4300003</v>
      </c>
      <c r="D478" s="118">
        <v>0</v>
      </c>
      <c r="E478" s="118">
        <v>0</v>
      </c>
      <c r="F478" s="118">
        <v>-9795324499.4300003</v>
      </c>
    </row>
    <row r="479" spans="1:6" x14ac:dyDescent="0.25">
      <c r="A479" s="117" t="s">
        <v>672</v>
      </c>
      <c r="B479" s="117" t="s">
        <v>671</v>
      </c>
      <c r="C479" s="118">
        <v>-9795324499.4300003</v>
      </c>
      <c r="D479" s="118">
        <v>0</v>
      </c>
      <c r="E479" s="118">
        <v>0</v>
      </c>
      <c r="F479" s="118">
        <v>-9795324499.4300003</v>
      </c>
    </row>
    <row r="480" spans="1:6" x14ac:dyDescent="0.25">
      <c r="A480" s="117" t="s">
        <v>673</v>
      </c>
      <c r="B480" s="117" t="s">
        <v>674</v>
      </c>
      <c r="C480" s="118">
        <v>-170701388.38999999</v>
      </c>
      <c r="D480" s="118">
        <v>0</v>
      </c>
      <c r="E480" s="118">
        <v>0</v>
      </c>
      <c r="F480" s="118">
        <v>-170701388.38999999</v>
      </c>
    </row>
    <row r="481" spans="1:6" x14ac:dyDescent="0.25">
      <c r="A481" s="117" t="s">
        <v>675</v>
      </c>
      <c r="B481" s="117" t="s">
        <v>674</v>
      </c>
      <c r="C481" s="118">
        <v>-170701388.38999999</v>
      </c>
      <c r="D481" s="118">
        <v>0</v>
      </c>
      <c r="E481" s="118">
        <v>0</v>
      </c>
      <c r="F481" s="118">
        <v>-170701388.38999999</v>
      </c>
    </row>
    <row r="482" spans="1:6" x14ac:dyDescent="0.25">
      <c r="A482" s="117" t="s">
        <v>676</v>
      </c>
      <c r="B482" s="117" t="s">
        <v>677</v>
      </c>
      <c r="C482" s="118">
        <v>-4045371254.1599998</v>
      </c>
      <c r="D482" s="118">
        <v>0</v>
      </c>
      <c r="E482" s="118">
        <v>0</v>
      </c>
      <c r="F482" s="118">
        <v>-4045371254.1599998</v>
      </c>
    </row>
    <row r="483" spans="1:6" x14ac:dyDescent="0.25">
      <c r="A483" s="117" t="s">
        <v>678</v>
      </c>
      <c r="B483" s="117" t="s">
        <v>677</v>
      </c>
      <c r="C483" s="118">
        <v>-4045371254.1599998</v>
      </c>
      <c r="D483" s="118">
        <v>0</v>
      </c>
      <c r="E483" s="118">
        <v>0</v>
      </c>
      <c r="F483" s="118">
        <v>-4045371254.1599998</v>
      </c>
    </row>
    <row r="484" spans="1:6" x14ac:dyDescent="0.25">
      <c r="A484" s="117" t="s">
        <v>987</v>
      </c>
      <c r="B484" s="117" t="s">
        <v>985</v>
      </c>
      <c r="C484" s="118">
        <v>-1039499521.29</v>
      </c>
      <c r="D484" s="118">
        <v>0</v>
      </c>
      <c r="E484" s="118">
        <v>0</v>
      </c>
      <c r="F484" s="118">
        <v>-1039499521.29</v>
      </c>
    </row>
    <row r="485" spans="1:6" x14ac:dyDescent="0.25">
      <c r="A485" s="117" t="s">
        <v>986</v>
      </c>
      <c r="B485" s="117" t="s">
        <v>985</v>
      </c>
      <c r="C485" s="118">
        <v>-1039499521.29</v>
      </c>
      <c r="D485" s="118">
        <v>0</v>
      </c>
      <c r="E485" s="118">
        <v>0</v>
      </c>
      <c r="F485" s="118">
        <v>-1039499521.29</v>
      </c>
    </row>
    <row r="486" spans="1:6" x14ac:dyDescent="0.25">
      <c r="A486" s="117" t="s">
        <v>872</v>
      </c>
      <c r="B486" s="117" t="s">
        <v>873</v>
      </c>
      <c r="C486" s="118">
        <v>-93741561</v>
      </c>
      <c r="D486" s="118">
        <v>0</v>
      </c>
      <c r="E486" s="118">
        <v>0</v>
      </c>
      <c r="F486" s="118">
        <v>-93741561</v>
      </c>
    </row>
    <row r="487" spans="1:6" x14ac:dyDescent="0.25">
      <c r="A487" s="117" t="s">
        <v>874</v>
      </c>
      <c r="B487" s="117" t="s">
        <v>870</v>
      </c>
      <c r="C487" s="118">
        <v>-93741561</v>
      </c>
      <c r="D487" s="118">
        <v>0</v>
      </c>
      <c r="E487" s="118">
        <v>0</v>
      </c>
      <c r="F487" s="118">
        <v>-93741561</v>
      </c>
    </row>
    <row r="488" spans="1:6" x14ac:dyDescent="0.25">
      <c r="A488" s="117" t="s">
        <v>679</v>
      </c>
      <c r="B488" s="117" t="s">
        <v>680</v>
      </c>
      <c r="C488" s="118">
        <v>0</v>
      </c>
      <c r="D488" s="118">
        <v>1543367737785.6499</v>
      </c>
      <c r="E488" s="118">
        <v>1543367737785.6499</v>
      </c>
      <c r="F488" s="118">
        <v>0</v>
      </c>
    </row>
    <row r="489" spans="1:6" x14ac:dyDescent="0.25">
      <c r="A489" s="117" t="s">
        <v>681</v>
      </c>
      <c r="B489" s="117" t="s">
        <v>682</v>
      </c>
      <c r="C489" s="118">
        <v>11334345221316.5</v>
      </c>
      <c r="D489" s="118">
        <v>3147077613.29</v>
      </c>
      <c r="E489" s="118">
        <v>1540220660172.3601</v>
      </c>
      <c r="F489" s="118">
        <v>12871418803875.5</v>
      </c>
    </row>
    <row r="490" spans="1:6" ht="30" x14ac:dyDescent="0.25">
      <c r="A490" s="117" t="s">
        <v>683</v>
      </c>
      <c r="B490" s="117" t="s">
        <v>643</v>
      </c>
      <c r="C490" s="118">
        <v>11334345221316.5</v>
      </c>
      <c r="D490" s="118">
        <v>3147077613.29</v>
      </c>
      <c r="E490" s="118">
        <v>1540220660172.3601</v>
      </c>
      <c r="F490" s="118">
        <v>12871418803875.5</v>
      </c>
    </row>
    <row r="491" spans="1:6" x14ac:dyDescent="0.25">
      <c r="A491" s="117" t="s">
        <v>684</v>
      </c>
      <c r="B491" s="117" t="s">
        <v>685</v>
      </c>
      <c r="C491" s="118">
        <v>11334345221316.5</v>
      </c>
      <c r="D491" s="118">
        <v>3147077613.29</v>
      </c>
      <c r="E491" s="118">
        <v>1540220660172.3601</v>
      </c>
      <c r="F491" s="118">
        <v>12871418803875.5</v>
      </c>
    </row>
    <row r="492" spans="1:6" x14ac:dyDescent="0.25">
      <c r="A492" s="117" t="s">
        <v>686</v>
      </c>
      <c r="B492" s="117" t="s">
        <v>685</v>
      </c>
      <c r="C492" s="118">
        <v>11334345221316.5</v>
      </c>
      <c r="D492" s="118">
        <v>3147077613.29</v>
      </c>
      <c r="E492" s="118">
        <v>1540220660172.3601</v>
      </c>
      <c r="F492" s="118">
        <v>12871418803875.5</v>
      </c>
    </row>
    <row r="493" spans="1:6" x14ac:dyDescent="0.25">
      <c r="A493" s="117" t="s">
        <v>687</v>
      </c>
      <c r="B493" s="117" t="s">
        <v>688</v>
      </c>
      <c r="C493" s="118">
        <v>567344987.55999994</v>
      </c>
      <c r="D493" s="118">
        <v>0</v>
      </c>
      <c r="E493" s="118">
        <v>0</v>
      </c>
      <c r="F493" s="118">
        <v>567344987.55999994</v>
      </c>
    </row>
    <row r="494" spans="1:6" ht="30" x14ac:dyDescent="0.25">
      <c r="A494" s="117" t="s">
        <v>689</v>
      </c>
      <c r="B494" s="117" t="s">
        <v>690</v>
      </c>
      <c r="C494" s="118">
        <v>28560000</v>
      </c>
      <c r="D494" s="118">
        <v>0</v>
      </c>
      <c r="E494" s="118">
        <v>0</v>
      </c>
      <c r="F494" s="118">
        <v>28560000</v>
      </c>
    </row>
    <row r="495" spans="1:6" x14ac:dyDescent="0.25">
      <c r="A495" s="117" t="s">
        <v>691</v>
      </c>
      <c r="B495" s="117" t="s">
        <v>692</v>
      </c>
      <c r="C495" s="118">
        <v>28560000</v>
      </c>
      <c r="D495" s="118">
        <v>0</v>
      </c>
      <c r="E495" s="118">
        <v>0</v>
      </c>
      <c r="F495" s="118">
        <v>28560000</v>
      </c>
    </row>
    <row r="496" spans="1:6" x14ac:dyDescent="0.25">
      <c r="A496" s="117" t="s">
        <v>693</v>
      </c>
      <c r="B496" s="117" t="s">
        <v>692</v>
      </c>
      <c r="C496" s="118">
        <v>28560000</v>
      </c>
      <c r="D496" s="118">
        <v>0</v>
      </c>
      <c r="E496" s="118">
        <v>0</v>
      </c>
      <c r="F496" s="118">
        <v>28560000</v>
      </c>
    </row>
    <row r="497" spans="1:6" x14ac:dyDescent="0.25">
      <c r="A497" s="117" t="s">
        <v>694</v>
      </c>
      <c r="B497" s="117" t="s">
        <v>695</v>
      </c>
      <c r="C497" s="118">
        <v>538784987.55999994</v>
      </c>
      <c r="D497" s="118">
        <v>0</v>
      </c>
      <c r="E497" s="118">
        <v>0</v>
      </c>
      <c r="F497" s="118">
        <v>538784987.55999994</v>
      </c>
    </row>
    <row r="498" spans="1:6" x14ac:dyDescent="0.25">
      <c r="A498" s="117" t="s">
        <v>696</v>
      </c>
      <c r="B498" s="117" t="s">
        <v>697</v>
      </c>
      <c r="C498" s="118">
        <v>538784987.55999994</v>
      </c>
      <c r="D498" s="118">
        <v>0</v>
      </c>
      <c r="E498" s="118">
        <v>0</v>
      </c>
      <c r="F498" s="118">
        <v>538784987.55999994</v>
      </c>
    </row>
    <row r="499" spans="1:6" x14ac:dyDescent="0.25">
      <c r="A499" s="117" t="s">
        <v>698</v>
      </c>
      <c r="B499" s="117" t="s">
        <v>697</v>
      </c>
      <c r="C499" s="118">
        <v>538784987.55999994</v>
      </c>
      <c r="D499" s="118">
        <v>0</v>
      </c>
      <c r="E499" s="118">
        <v>0</v>
      </c>
      <c r="F499" s="118">
        <v>538784987.55999994</v>
      </c>
    </row>
    <row r="500" spans="1:6" x14ac:dyDescent="0.25">
      <c r="A500" s="117" t="s">
        <v>699</v>
      </c>
      <c r="B500" s="117" t="s">
        <v>700</v>
      </c>
      <c r="C500" s="118">
        <v>-11334912566304</v>
      </c>
      <c r="D500" s="118">
        <v>1540220660172.3601</v>
      </c>
      <c r="E500" s="118">
        <v>3147077613.29</v>
      </c>
      <c r="F500" s="118">
        <v>-12871986148863.1</v>
      </c>
    </row>
    <row r="501" spans="1:6" x14ac:dyDescent="0.25">
      <c r="A501" s="117" t="s">
        <v>701</v>
      </c>
      <c r="B501" s="117" t="s">
        <v>702</v>
      </c>
      <c r="C501" s="118">
        <v>-11334345221316.5</v>
      </c>
      <c r="D501" s="118">
        <v>1540220660172.3601</v>
      </c>
      <c r="E501" s="118">
        <v>3147077613.29</v>
      </c>
      <c r="F501" s="118">
        <v>-12871418803875.5</v>
      </c>
    </row>
    <row r="502" spans="1:6" ht="30" x14ac:dyDescent="0.25">
      <c r="A502" s="117" t="s">
        <v>703</v>
      </c>
      <c r="B502" s="117" t="s">
        <v>666</v>
      </c>
      <c r="C502" s="118">
        <v>-11334345221316.5</v>
      </c>
      <c r="D502" s="118">
        <v>1540220660172.3601</v>
      </c>
      <c r="E502" s="118">
        <v>3147077613.29</v>
      </c>
      <c r="F502" s="118">
        <v>-12871418803875.5</v>
      </c>
    </row>
    <row r="503" spans="1:6" ht="30" x14ac:dyDescent="0.25">
      <c r="A503" s="117" t="s">
        <v>704</v>
      </c>
      <c r="B503" s="117" t="s">
        <v>666</v>
      </c>
      <c r="C503" s="118">
        <v>-11334345221316.5</v>
      </c>
      <c r="D503" s="118">
        <v>1540220660172.3601</v>
      </c>
      <c r="E503" s="118">
        <v>3147077613.29</v>
      </c>
      <c r="F503" s="118">
        <v>-12871418803875.5</v>
      </c>
    </row>
    <row r="504" spans="1:6" x14ac:dyDescent="0.25">
      <c r="A504" s="117" t="s">
        <v>705</v>
      </c>
      <c r="B504" s="117" t="s">
        <v>706</v>
      </c>
      <c r="C504" s="118">
        <v>-567344987.55999994</v>
      </c>
      <c r="D504" s="118">
        <v>0</v>
      </c>
      <c r="E504" s="118">
        <v>0</v>
      </c>
      <c r="F504" s="118">
        <v>-567344987.55999994</v>
      </c>
    </row>
    <row r="505" spans="1:6" x14ac:dyDescent="0.25">
      <c r="A505" s="117" t="s">
        <v>707</v>
      </c>
      <c r="B505" s="117" t="s">
        <v>708</v>
      </c>
      <c r="C505" s="118">
        <v>-28560000</v>
      </c>
      <c r="D505" s="118">
        <v>0</v>
      </c>
      <c r="E505" s="118">
        <v>0</v>
      </c>
      <c r="F505" s="118">
        <v>-28560000</v>
      </c>
    </row>
    <row r="506" spans="1:6" x14ac:dyDescent="0.25">
      <c r="A506" s="117" t="s">
        <v>709</v>
      </c>
      <c r="B506" s="117" t="s">
        <v>708</v>
      </c>
      <c r="C506" s="118">
        <v>-28560000</v>
      </c>
      <c r="D506" s="118">
        <v>0</v>
      </c>
      <c r="E506" s="118">
        <v>0</v>
      </c>
      <c r="F506" s="118">
        <v>-28560000</v>
      </c>
    </row>
    <row r="507" spans="1:6" x14ac:dyDescent="0.25">
      <c r="A507" s="117" t="s">
        <v>710</v>
      </c>
      <c r="B507" s="117" t="s">
        <v>711</v>
      </c>
      <c r="C507" s="118">
        <v>-538784987.55999994</v>
      </c>
      <c r="D507" s="118">
        <v>0</v>
      </c>
      <c r="E507" s="118">
        <v>0</v>
      </c>
      <c r="F507" s="118">
        <v>-538784987.55999994</v>
      </c>
    </row>
    <row r="508" spans="1:6" x14ac:dyDescent="0.25">
      <c r="A508" s="117" t="s">
        <v>712</v>
      </c>
      <c r="B508" s="117" t="s">
        <v>697</v>
      </c>
      <c r="C508" s="118">
        <v>-538784987.55999994</v>
      </c>
      <c r="D508" s="118">
        <v>0</v>
      </c>
      <c r="E508" s="118">
        <v>0</v>
      </c>
      <c r="F508" s="118">
        <v>-538784987.55999994</v>
      </c>
    </row>
    <row r="509" spans="1:6" x14ac:dyDescent="0.25">
      <c r="A509" s="117"/>
      <c r="B509" s="117" t="s">
        <v>713</v>
      </c>
      <c r="C509" s="118">
        <v>475153871500.52002</v>
      </c>
      <c r="D509" s="118">
        <v>1801033353403.3301</v>
      </c>
      <c r="E509" s="118">
        <v>1801033353403.3301</v>
      </c>
      <c r="F509" s="118">
        <v>602497357738.18005</v>
      </c>
    </row>
  </sheetData>
  <autoFilter ref="A9:F509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0417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0417" r:id="rId3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2:H539"/>
  <sheetViews>
    <sheetView showGridLines="0" topLeftCell="B1" workbookViewId="0">
      <selection activeCell="G5" sqref="G5"/>
    </sheetView>
  </sheetViews>
  <sheetFormatPr baseColWidth="10" defaultRowHeight="15" x14ac:dyDescent="0.25"/>
  <cols>
    <col min="1" max="1" width="25.28515625" style="116" bestFit="1" customWidth="1"/>
    <col min="2" max="2" width="45.7109375" style="116" bestFit="1" customWidth="1"/>
    <col min="3" max="3" width="20.140625" style="115" bestFit="1" customWidth="1"/>
    <col min="4" max="4" width="19.42578125" style="115" bestFit="1" customWidth="1"/>
    <col min="5" max="5" width="20" style="115" bestFit="1" customWidth="1"/>
    <col min="6" max="6" width="21.28515625" style="115" bestFit="1" customWidth="1"/>
    <col min="7" max="7" width="15.42578125" style="116" customWidth="1"/>
    <col min="8" max="8" width="16.85546875" style="116" bestFit="1" customWidth="1"/>
    <col min="9" max="16384" width="11.42578125" style="116"/>
  </cols>
  <sheetData>
    <row r="2" spans="1:8" x14ac:dyDescent="0.25">
      <c r="A2" s="114" t="s">
        <v>0</v>
      </c>
      <c r="B2" s="114" t="s">
        <v>1</v>
      </c>
    </row>
    <row r="3" spans="1:8" x14ac:dyDescent="0.25">
      <c r="A3" s="117" t="s">
        <v>2</v>
      </c>
      <c r="B3" s="117" t="s">
        <v>3</v>
      </c>
    </row>
    <row r="4" spans="1:8" x14ac:dyDescent="0.25">
      <c r="A4" s="117" t="s">
        <v>4</v>
      </c>
      <c r="B4" s="117" t="s">
        <v>714</v>
      </c>
    </row>
    <row r="5" spans="1:8" x14ac:dyDescent="0.25">
      <c r="A5" s="117" t="s">
        <v>5</v>
      </c>
      <c r="B5" s="117" t="s">
        <v>1009</v>
      </c>
    </row>
    <row r="6" spans="1:8" x14ac:dyDescent="0.25">
      <c r="A6" s="117" t="s">
        <v>6</v>
      </c>
      <c r="B6" s="117" t="s">
        <v>1001</v>
      </c>
    </row>
    <row r="7" spans="1:8" x14ac:dyDescent="0.25">
      <c r="A7" s="117" t="s">
        <v>7</v>
      </c>
      <c r="B7" s="117" t="s">
        <v>1010</v>
      </c>
    </row>
    <row r="8" spans="1:8" x14ac:dyDescent="0.25">
      <c r="A8" s="117"/>
      <c r="B8" s="117"/>
    </row>
    <row r="9" spans="1:8" s="294" customFormat="1" x14ac:dyDescent="0.25">
      <c r="A9" s="292" t="s">
        <v>8</v>
      </c>
      <c r="B9" s="292" t="s">
        <v>9</v>
      </c>
      <c r="C9" s="293" t="s">
        <v>10</v>
      </c>
      <c r="D9" s="293" t="s">
        <v>11</v>
      </c>
      <c r="E9" s="293" t="s">
        <v>12</v>
      </c>
      <c r="F9" s="293" t="s">
        <v>13</v>
      </c>
    </row>
    <row r="10" spans="1:8" x14ac:dyDescent="0.25">
      <c r="A10" s="117" t="s">
        <v>14</v>
      </c>
      <c r="B10" s="117" t="s">
        <v>15</v>
      </c>
      <c r="C10" s="118">
        <v>225780877290.97</v>
      </c>
      <c r="D10" s="118">
        <v>24264489631.169998</v>
      </c>
      <c r="E10" s="118">
        <v>25767229506.540001</v>
      </c>
      <c r="F10" s="118">
        <v>224278137415.60001</v>
      </c>
      <c r="H10" s="115"/>
    </row>
    <row r="11" spans="1:8" x14ac:dyDescent="0.25">
      <c r="A11" s="117" t="s">
        <v>16</v>
      </c>
      <c r="B11" s="117" t="s">
        <v>17</v>
      </c>
      <c r="C11" s="118">
        <v>392775</v>
      </c>
      <c r="D11" s="118">
        <v>20258778003</v>
      </c>
      <c r="E11" s="118">
        <v>20259170778</v>
      </c>
      <c r="F11" s="118">
        <v>0</v>
      </c>
    </row>
    <row r="12" spans="1:8" x14ac:dyDescent="0.25">
      <c r="A12" s="117" t="s">
        <v>19</v>
      </c>
      <c r="B12" s="117" t="s">
        <v>20</v>
      </c>
      <c r="C12" s="118">
        <v>392775</v>
      </c>
      <c r="D12" s="118">
        <v>20258778003</v>
      </c>
      <c r="E12" s="118">
        <v>20259170778</v>
      </c>
      <c r="F12" s="118">
        <v>0</v>
      </c>
    </row>
    <row r="13" spans="1:8" x14ac:dyDescent="0.25">
      <c r="A13" s="117" t="s">
        <v>21</v>
      </c>
      <c r="B13" s="117" t="s">
        <v>18</v>
      </c>
      <c r="C13" s="118">
        <v>392775</v>
      </c>
      <c r="D13" s="118">
        <v>20258778003</v>
      </c>
      <c r="E13" s="118">
        <v>20259170778</v>
      </c>
      <c r="F13" s="118">
        <v>0</v>
      </c>
    </row>
    <row r="14" spans="1:8" x14ac:dyDescent="0.25">
      <c r="A14" s="117" t="s">
        <v>22</v>
      </c>
      <c r="B14" s="117" t="s">
        <v>18</v>
      </c>
      <c r="C14" s="118">
        <v>392775</v>
      </c>
      <c r="D14" s="118">
        <v>20258778003</v>
      </c>
      <c r="E14" s="118">
        <v>20259170778</v>
      </c>
      <c r="F14" s="118">
        <v>0</v>
      </c>
    </row>
    <row r="15" spans="1:8" x14ac:dyDescent="0.25">
      <c r="A15" s="117" t="s">
        <v>23</v>
      </c>
      <c r="B15" s="117" t="s">
        <v>24</v>
      </c>
      <c r="C15" s="118">
        <v>225027063.15000001</v>
      </c>
      <c r="D15" s="118">
        <v>323381417</v>
      </c>
      <c r="E15" s="118">
        <v>327470873</v>
      </c>
      <c r="F15" s="118">
        <v>220937607.15000001</v>
      </c>
    </row>
    <row r="16" spans="1:8" ht="30" x14ac:dyDescent="0.25">
      <c r="A16" s="117" t="s">
        <v>25</v>
      </c>
      <c r="B16" s="117" t="s">
        <v>26</v>
      </c>
      <c r="C16" s="118">
        <v>0</v>
      </c>
      <c r="D16" s="118">
        <v>1499532</v>
      </c>
      <c r="E16" s="118">
        <v>1499532</v>
      </c>
      <c r="F16" s="118">
        <v>0</v>
      </c>
    </row>
    <row r="17" spans="1:6" x14ac:dyDescent="0.25">
      <c r="A17" s="117" t="s">
        <v>27</v>
      </c>
      <c r="B17" s="117" t="s">
        <v>28</v>
      </c>
      <c r="C17" s="118">
        <v>0</v>
      </c>
      <c r="D17" s="118">
        <v>1499532</v>
      </c>
      <c r="E17" s="118">
        <v>1499532</v>
      </c>
      <c r="F17" s="118">
        <v>0</v>
      </c>
    </row>
    <row r="18" spans="1:6" x14ac:dyDescent="0.25">
      <c r="A18" s="117" t="s">
        <v>29</v>
      </c>
      <c r="B18" s="117" t="s">
        <v>28</v>
      </c>
      <c r="C18" s="118">
        <v>0</v>
      </c>
      <c r="D18" s="118">
        <v>1499532</v>
      </c>
      <c r="E18" s="118">
        <v>1499532</v>
      </c>
      <c r="F18" s="118">
        <v>0</v>
      </c>
    </row>
    <row r="19" spans="1:6" x14ac:dyDescent="0.25">
      <c r="A19" s="117" t="s">
        <v>31</v>
      </c>
      <c r="B19" s="117" t="s">
        <v>32</v>
      </c>
      <c r="C19" s="118">
        <v>561914181</v>
      </c>
      <c r="D19" s="118">
        <v>321881885</v>
      </c>
      <c r="E19" s="118">
        <v>325971341</v>
      </c>
      <c r="F19" s="118">
        <v>557824725</v>
      </c>
    </row>
    <row r="20" spans="1:6" x14ac:dyDescent="0.25">
      <c r="A20" s="117" t="s">
        <v>34</v>
      </c>
      <c r="B20" s="117" t="s">
        <v>35</v>
      </c>
      <c r="C20" s="118">
        <v>501796848</v>
      </c>
      <c r="D20" s="118">
        <v>321881885</v>
      </c>
      <c r="E20" s="118">
        <v>325971341</v>
      </c>
      <c r="F20" s="118">
        <v>497707392</v>
      </c>
    </row>
    <row r="21" spans="1:6" x14ac:dyDescent="0.25">
      <c r="A21" s="117" t="s">
        <v>36</v>
      </c>
      <c r="B21" s="117" t="s">
        <v>35</v>
      </c>
      <c r="C21" s="118">
        <v>501796848</v>
      </c>
      <c r="D21" s="118">
        <v>321881885</v>
      </c>
      <c r="E21" s="118">
        <v>325971341</v>
      </c>
      <c r="F21" s="118">
        <v>497707392</v>
      </c>
    </row>
    <row r="22" spans="1:6" x14ac:dyDescent="0.25">
      <c r="A22" s="117" t="s">
        <v>37</v>
      </c>
      <c r="B22" s="117" t="s">
        <v>38</v>
      </c>
      <c r="C22" s="118">
        <v>56290564</v>
      </c>
      <c r="D22" s="118">
        <v>0</v>
      </c>
      <c r="E22" s="118">
        <v>0</v>
      </c>
      <c r="F22" s="118">
        <v>56290564</v>
      </c>
    </row>
    <row r="23" spans="1:6" x14ac:dyDescent="0.25">
      <c r="A23" s="117" t="s">
        <v>39</v>
      </c>
      <c r="B23" s="117" t="s">
        <v>38</v>
      </c>
      <c r="C23" s="118">
        <v>56290564</v>
      </c>
      <c r="D23" s="118">
        <v>0</v>
      </c>
      <c r="E23" s="118">
        <v>0</v>
      </c>
      <c r="F23" s="118">
        <v>56290564</v>
      </c>
    </row>
    <row r="24" spans="1:6" x14ac:dyDescent="0.25">
      <c r="A24" s="117" t="s">
        <v>40</v>
      </c>
      <c r="B24" s="117" t="s">
        <v>41</v>
      </c>
      <c r="C24" s="118">
        <v>5</v>
      </c>
      <c r="D24" s="118">
        <v>0</v>
      </c>
      <c r="E24" s="118">
        <v>0</v>
      </c>
      <c r="F24" s="118">
        <v>5</v>
      </c>
    </row>
    <row r="25" spans="1:6" x14ac:dyDescent="0.25">
      <c r="A25" s="117" t="s">
        <v>42</v>
      </c>
      <c r="B25" s="117" t="s">
        <v>41</v>
      </c>
      <c r="C25" s="118">
        <v>5</v>
      </c>
      <c r="D25" s="118">
        <v>0</v>
      </c>
      <c r="E25" s="118">
        <v>0</v>
      </c>
      <c r="F25" s="118">
        <v>5</v>
      </c>
    </row>
    <row r="26" spans="1:6" x14ac:dyDescent="0.25">
      <c r="A26" s="117" t="s">
        <v>43</v>
      </c>
      <c r="B26" s="117" t="s">
        <v>44</v>
      </c>
      <c r="C26" s="118">
        <v>3826764</v>
      </c>
      <c r="D26" s="118">
        <v>0</v>
      </c>
      <c r="E26" s="118">
        <v>0</v>
      </c>
      <c r="F26" s="118">
        <v>3826764</v>
      </c>
    </row>
    <row r="27" spans="1:6" x14ac:dyDescent="0.25">
      <c r="A27" s="117" t="s">
        <v>45</v>
      </c>
      <c r="B27" s="117" t="s">
        <v>44</v>
      </c>
      <c r="C27" s="118">
        <v>3826764</v>
      </c>
      <c r="D27" s="118">
        <v>0</v>
      </c>
      <c r="E27" s="118">
        <v>0</v>
      </c>
      <c r="F27" s="118">
        <v>3826764</v>
      </c>
    </row>
    <row r="28" spans="1:6" x14ac:dyDescent="0.25">
      <c r="A28" s="117" t="s">
        <v>854</v>
      </c>
      <c r="B28" s="117" t="s">
        <v>855</v>
      </c>
      <c r="C28" s="118">
        <v>15111773</v>
      </c>
      <c r="D28" s="118">
        <v>0</v>
      </c>
      <c r="E28" s="118">
        <v>0</v>
      </c>
      <c r="F28" s="118">
        <v>15111773</v>
      </c>
    </row>
    <row r="29" spans="1:6" x14ac:dyDescent="0.25">
      <c r="A29" s="117" t="s">
        <v>856</v>
      </c>
      <c r="B29" s="117" t="s">
        <v>857</v>
      </c>
      <c r="C29" s="118">
        <v>15111773</v>
      </c>
      <c r="D29" s="118">
        <v>0</v>
      </c>
      <c r="E29" s="118">
        <v>0</v>
      </c>
      <c r="F29" s="118">
        <v>15111773</v>
      </c>
    </row>
    <row r="30" spans="1:6" x14ac:dyDescent="0.25">
      <c r="A30" s="117" t="s">
        <v>858</v>
      </c>
      <c r="B30" s="117" t="s">
        <v>857</v>
      </c>
      <c r="C30" s="118">
        <v>15111773</v>
      </c>
      <c r="D30" s="118">
        <v>0</v>
      </c>
      <c r="E30" s="118">
        <v>0</v>
      </c>
      <c r="F30" s="118">
        <v>15111773</v>
      </c>
    </row>
    <row r="31" spans="1:6" ht="30" x14ac:dyDescent="0.25">
      <c r="A31" s="117" t="s">
        <v>859</v>
      </c>
      <c r="B31" s="117" t="s">
        <v>860</v>
      </c>
      <c r="C31" s="118">
        <v>-351998890.85000002</v>
      </c>
      <c r="D31" s="118">
        <v>0</v>
      </c>
      <c r="E31" s="118">
        <v>0</v>
      </c>
      <c r="F31" s="118">
        <v>-351998890.85000002</v>
      </c>
    </row>
    <row r="32" spans="1:6" x14ac:dyDescent="0.25">
      <c r="A32" s="117" t="s">
        <v>947</v>
      </c>
      <c r="B32" s="117" t="s">
        <v>44</v>
      </c>
      <c r="C32" s="118">
        <v>-351998890.85000002</v>
      </c>
      <c r="D32" s="118">
        <v>0</v>
      </c>
      <c r="E32" s="118">
        <v>0</v>
      </c>
      <c r="F32" s="118">
        <v>-351998890.85000002</v>
      </c>
    </row>
    <row r="33" spans="1:6" x14ac:dyDescent="0.25">
      <c r="A33" s="117" t="s">
        <v>946</v>
      </c>
      <c r="B33" s="117" t="s">
        <v>44</v>
      </c>
      <c r="C33" s="118">
        <v>-351998890.85000002</v>
      </c>
      <c r="D33" s="118">
        <v>0</v>
      </c>
      <c r="E33" s="118">
        <v>0</v>
      </c>
      <c r="F33" s="118">
        <v>-351998890.85000002</v>
      </c>
    </row>
    <row r="34" spans="1:6" x14ac:dyDescent="0.25">
      <c r="A34" s="117" t="s">
        <v>46</v>
      </c>
      <c r="B34" s="117" t="s">
        <v>47</v>
      </c>
      <c r="C34" s="118">
        <v>202417017446.29001</v>
      </c>
      <c r="D34" s="118">
        <v>660126272.74000001</v>
      </c>
      <c r="E34" s="118">
        <v>1785859612.6400001</v>
      </c>
      <c r="F34" s="118">
        <v>201291284106.39001</v>
      </c>
    </row>
    <row r="35" spans="1:6" x14ac:dyDescent="0.25">
      <c r="A35" s="117" t="s">
        <v>48</v>
      </c>
      <c r="B35" s="117" t="s">
        <v>49</v>
      </c>
      <c r="C35" s="118">
        <v>25990211992</v>
      </c>
      <c r="D35" s="118">
        <v>0</v>
      </c>
      <c r="E35" s="118">
        <v>0</v>
      </c>
      <c r="F35" s="118">
        <v>25990211992</v>
      </c>
    </row>
    <row r="36" spans="1:6" x14ac:dyDescent="0.25">
      <c r="A36" s="117" t="s">
        <v>50</v>
      </c>
      <c r="B36" s="117" t="s">
        <v>51</v>
      </c>
      <c r="C36" s="118">
        <v>25990211992</v>
      </c>
      <c r="D36" s="118">
        <v>0</v>
      </c>
      <c r="E36" s="118">
        <v>0</v>
      </c>
      <c r="F36" s="118">
        <v>25990211992</v>
      </c>
    </row>
    <row r="37" spans="1:6" x14ac:dyDescent="0.25">
      <c r="A37" s="117" t="s">
        <v>52</v>
      </c>
      <c r="B37" s="117" t="s">
        <v>51</v>
      </c>
      <c r="C37" s="118">
        <v>25990211992</v>
      </c>
      <c r="D37" s="118">
        <v>0</v>
      </c>
      <c r="E37" s="118">
        <v>0</v>
      </c>
      <c r="F37" s="118">
        <v>25990211992</v>
      </c>
    </row>
    <row r="38" spans="1:6" x14ac:dyDescent="0.25">
      <c r="A38" s="117" t="s">
        <v>53</v>
      </c>
      <c r="B38" s="117" t="s">
        <v>54</v>
      </c>
      <c r="C38" s="118">
        <v>13116897376.9</v>
      </c>
      <c r="D38" s="118">
        <v>124089800</v>
      </c>
      <c r="E38" s="118">
        <v>36483200</v>
      </c>
      <c r="F38" s="118">
        <v>13204503976.9</v>
      </c>
    </row>
    <row r="39" spans="1:6" x14ac:dyDescent="0.25">
      <c r="A39" s="117" t="s">
        <v>55</v>
      </c>
      <c r="B39" s="117" t="s">
        <v>56</v>
      </c>
      <c r="C39" s="118">
        <v>13059598276.93</v>
      </c>
      <c r="D39" s="118">
        <v>0</v>
      </c>
      <c r="E39" s="118">
        <v>0</v>
      </c>
      <c r="F39" s="118">
        <v>13059598276.93</v>
      </c>
    </row>
    <row r="40" spans="1:6" x14ac:dyDescent="0.25">
      <c r="A40" s="117" t="s">
        <v>58</v>
      </c>
      <c r="B40" s="117" t="s">
        <v>59</v>
      </c>
      <c r="C40" s="118">
        <v>13059598276.93</v>
      </c>
      <c r="D40" s="118">
        <v>0</v>
      </c>
      <c r="E40" s="118">
        <v>0</v>
      </c>
      <c r="F40" s="118">
        <v>13059598276.93</v>
      </c>
    </row>
    <row r="41" spans="1:6" x14ac:dyDescent="0.25">
      <c r="A41" s="117" t="s">
        <v>62</v>
      </c>
      <c r="B41" s="117" t="s">
        <v>63</v>
      </c>
      <c r="C41" s="118">
        <v>57299099.969999999</v>
      </c>
      <c r="D41" s="118">
        <v>0</v>
      </c>
      <c r="E41" s="118">
        <v>0</v>
      </c>
      <c r="F41" s="118">
        <v>57299099.969999999</v>
      </c>
    </row>
    <row r="42" spans="1:6" x14ac:dyDescent="0.25">
      <c r="A42" s="117" t="s">
        <v>64</v>
      </c>
      <c r="B42" s="117" t="s">
        <v>65</v>
      </c>
      <c r="C42" s="118">
        <v>8996999.9700000007</v>
      </c>
      <c r="D42" s="118">
        <v>0</v>
      </c>
      <c r="E42" s="118">
        <v>0</v>
      </c>
      <c r="F42" s="118">
        <v>8996999.9700000007</v>
      </c>
    </row>
    <row r="43" spans="1:6" x14ac:dyDescent="0.25">
      <c r="A43" s="117" t="s">
        <v>66</v>
      </c>
      <c r="B43" s="117" t="s">
        <v>67</v>
      </c>
      <c r="C43" s="118">
        <v>48302100</v>
      </c>
      <c r="D43" s="118">
        <v>0</v>
      </c>
      <c r="E43" s="118">
        <v>0</v>
      </c>
      <c r="F43" s="118">
        <v>48302100</v>
      </c>
    </row>
    <row r="44" spans="1:6" x14ac:dyDescent="0.25">
      <c r="A44" s="117" t="s">
        <v>68</v>
      </c>
      <c r="B44" s="117" t="s">
        <v>69</v>
      </c>
      <c r="C44" s="118">
        <v>0</v>
      </c>
      <c r="D44" s="118">
        <v>124089800</v>
      </c>
      <c r="E44" s="118">
        <v>36483200</v>
      </c>
      <c r="F44" s="118">
        <v>87606600</v>
      </c>
    </row>
    <row r="45" spans="1:6" x14ac:dyDescent="0.25">
      <c r="A45" s="117" t="s">
        <v>70</v>
      </c>
      <c r="B45" s="117" t="s">
        <v>71</v>
      </c>
      <c r="C45" s="118">
        <v>0</v>
      </c>
      <c r="D45" s="118">
        <v>42335800</v>
      </c>
      <c r="E45" s="118">
        <v>27106000</v>
      </c>
      <c r="F45" s="118">
        <v>15229800</v>
      </c>
    </row>
    <row r="46" spans="1:6" x14ac:dyDescent="0.25">
      <c r="A46" s="117" t="s">
        <v>72</v>
      </c>
      <c r="B46" s="117" t="s">
        <v>73</v>
      </c>
      <c r="C46" s="118">
        <v>0</v>
      </c>
      <c r="D46" s="118">
        <v>81754000</v>
      </c>
      <c r="E46" s="118">
        <v>9377200</v>
      </c>
      <c r="F46" s="118">
        <v>72376800</v>
      </c>
    </row>
    <row r="47" spans="1:6" ht="30" x14ac:dyDescent="0.25">
      <c r="A47" s="117" t="s">
        <v>78</v>
      </c>
      <c r="B47" s="117" t="s">
        <v>79</v>
      </c>
      <c r="C47" s="118">
        <v>3952592119.6999998</v>
      </c>
      <c r="D47" s="118">
        <v>180123950.03</v>
      </c>
      <c r="E47" s="118">
        <v>457360098.43000001</v>
      </c>
      <c r="F47" s="118">
        <v>3675355971.3000002</v>
      </c>
    </row>
    <row r="48" spans="1:6" x14ac:dyDescent="0.25">
      <c r="A48" s="117" t="s">
        <v>916</v>
      </c>
      <c r="B48" s="117" t="s">
        <v>163</v>
      </c>
      <c r="C48" s="118">
        <v>14916744.17</v>
      </c>
      <c r="D48" s="118">
        <v>0</v>
      </c>
      <c r="E48" s="118">
        <v>0</v>
      </c>
      <c r="F48" s="118">
        <v>14916744.17</v>
      </c>
    </row>
    <row r="49" spans="1:6" x14ac:dyDescent="0.25">
      <c r="A49" s="117" t="s">
        <v>915</v>
      </c>
      <c r="B49" s="117" t="s">
        <v>108</v>
      </c>
      <c r="C49" s="118">
        <v>14916744.17</v>
      </c>
      <c r="D49" s="118">
        <v>0</v>
      </c>
      <c r="E49" s="118">
        <v>0</v>
      </c>
      <c r="F49" s="118">
        <v>14916744.17</v>
      </c>
    </row>
    <row r="50" spans="1:6" x14ac:dyDescent="0.25">
      <c r="A50" s="117" t="s">
        <v>82</v>
      </c>
      <c r="B50" s="117" t="s">
        <v>56</v>
      </c>
      <c r="C50" s="118">
        <v>139608582.09999999</v>
      </c>
      <c r="D50" s="118">
        <v>44791053.57</v>
      </c>
      <c r="E50" s="118">
        <v>0.05</v>
      </c>
      <c r="F50" s="118">
        <v>184399635.62</v>
      </c>
    </row>
    <row r="51" spans="1:6" x14ac:dyDescent="0.25">
      <c r="A51" s="117" t="s">
        <v>83</v>
      </c>
      <c r="B51" s="117" t="s">
        <v>57</v>
      </c>
      <c r="C51" s="118">
        <v>0</v>
      </c>
      <c r="D51" s="118">
        <v>27508281.530000001</v>
      </c>
      <c r="E51" s="118">
        <v>0</v>
      </c>
      <c r="F51" s="118">
        <v>27508281.530000001</v>
      </c>
    </row>
    <row r="52" spans="1:6" x14ac:dyDescent="0.25">
      <c r="A52" s="117" t="s">
        <v>84</v>
      </c>
      <c r="B52" s="117" t="s">
        <v>59</v>
      </c>
      <c r="C52" s="118">
        <v>139608582.09999999</v>
      </c>
      <c r="D52" s="118">
        <v>17282772.039999999</v>
      </c>
      <c r="E52" s="118">
        <v>0.05</v>
      </c>
      <c r="F52" s="118">
        <v>156891354.09</v>
      </c>
    </row>
    <row r="53" spans="1:6" x14ac:dyDescent="0.25">
      <c r="A53" s="117" t="s">
        <v>861</v>
      </c>
      <c r="B53" s="117" t="s">
        <v>60</v>
      </c>
      <c r="C53" s="118">
        <v>5025210</v>
      </c>
      <c r="D53" s="118">
        <v>0</v>
      </c>
      <c r="E53" s="118">
        <v>0</v>
      </c>
      <c r="F53" s="118">
        <v>5025210</v>
      </c>
    </row>
    <row r="54" spans="1:6" x14ac:dyDescent="0.25">
      <c r="A54" s="117" t="s">
        <v>862</v>
      </c>
      <c r="B54" s="117" t="s">
        <v>61</v>
      </c>
      <c r="C54" s="118">
        <v>5025210</v>
      </c>
      <c r="D54" s="118">
        <v>0</v>
      </c>
      <c r="E54" s="118">
        <v>0</v>
      </c>
      <c r="F54" s="118">
        <v>5025210</v>
      </c>
    </row>
    <row r="55" spans="1:6" x14ac:dyDescent="0.25">
      <c r="A55" s="117" t="s">
        <v>85</v>
      </c>
      <c r="B55" s="117" t="s">
        <v>63</v>
      </c>
      <c r="C55" s="118">
        <v>212300874.33000001</v>
      </c>
      <c r="D55" s="118">
        <v>32739916.789999999</v>
      </c>
      <c r="E55" s="118">
        <v>8495224.5199999996</v>
      </c>
      <c r="F55" s="118">
        <v>236545566.59999999</v>
      </c>
    </row>
    <row r="56" spans="1:6" x14ac:dyDescent="0.25">
      <c r="A56" s="117" t="s">
        <v>86</v>
      </c>
      <c r="B56" s="117" t="s">
        <v>65</v>
      </c>
      <c r="C56" s="118">
        <v>85310688.909999996</v>
      </c>
      <c r="D56" s="118">
        <v>10118784.74</v>
      </c>
      <c r="E56" s="118">
        <v>3046731.52</v>
      </c>
      <c r="F56" s="118">
        <v>92382742.129999995</v>
      </c>
    </row>
    <row r="57" spans="1:6" x14ac:dyDescent="0.25">
      <c r="A57" s="117" t="s">
        <v>87</v>
      </c>
      <c r="B57" s="117" t="s">
        <v>67</v>
      </c>
      <c r="C57" s="118">
        <v>126990185.42</v>
      </c>
      <c r="D57" s="118">
        <v>22621132.050000001</v>
      </c>
      <c r="E57" s="118">
        <v>5448493</v>
      </c>
      <c r="F57" s="118">
        <v>144162824.47</v>
      </c>
    </row>
    <row r="58" spans="1:6" x14ac:dyDescent="0.25">
      <c r="A58" s="117" t="s">
        <v>89</v>
      </c>
      <c r="B58" s="117" t="s">
        <v>69</v>
      </c>
      <c r="C58" s="118">
        <v>1453397913.71</v>
      </c>
      <c r="D58" s="118">
        <v>102592979.67</v>
      </c>
      <c r="E58" s="118">
        <v>448864873.86000001</v>
      </c>
      <c r="F58" s="118">
        <v>1107126019.52</v>
      </c>
    </row>
    <row r="59" spans="1:6" x14ac:dyDescent="0.25">
      <c r="A59" s="117" t="s">
        <v>90</v>
      </c>
      <c r="B59" s="117" t="s">
        <v>71</v>
      </c>
      <c r="C59" s="118">
        <v>1171581731.1300001</v>
      </c>
      <c r="D59" s="118">
        <v>77780839.680000007</v>
      </c>
      <c r="E59" s="118">
        <v>448864873.86000001</v>
      </c>
      <c r="F59" s="118">
        <v>800497696.95000005</v>
      </c>
    </row>
    <row r="60" spans="1:6" x14ac:dyDescent="0.25">
      <c r="A60" s="117" t="s">
        <v>91</v>
      </c>
      <c r="B60" s="117" t="s">
        <v>73</v>
      </c>
      <c r="C60" s="118">
        <v>281816182.57999998</v>
      </c>
      <c r="D60" s="118">
        <v>24812139.989999998</v>
      </c>
      <c r="E60" s="118">
        <v>0</v>
      </c>
      <c r="F60" s="118">
        <v>306628322.56999999</v>
      </c>
    </row>
    <row r="61" spans="1:6" x14ac:dyDescent="0.25">
      <c r="A61" s="117" t="s">
        <v>92</v>
      </c>
      <c r="B61" s="117" t="s">
        <v>75</v>
      </c>
      <c r="C61" s="118">
        <v>2127342795.3900001</v>
      </c>
      <c r="D61" s="118">
        <v>0</v>
      </c>
      <c r="E61" s="118">
        <v>0</v>
      </c>
      <c r="F61" s="118">
        <v>2127342795.3900001</v>
      </c>
    </row>
    <row r="62" spans="1:6" x14ac:dyDescent="0.25">
      <c r="A62" s="117" t="s">
        <v>93</v>
      </c>
      <c r="B62" s="117" t="s">
        <v>76</v>
      </c>
      <c r="C62" s="118">
        <v>2127342795.3900001</v>
      </c>
      <c r="D62" s="118">
        <v>0</v>
      </c>
      <c r="E62" s="118">
        <v>0</v>
      </c>
      <c r="F62" s="118">
        <v>2127342795.3900001</v>
      </c>
    </row>
    <row r="63" spans="1:6" x14ac:dyDescent="0.25">
      <c r="A63" s="117" t="s">
        <v>96</v>
      </c>
      <c r="B63" s="117" t="s">
        <v>97</v>
      </c>
      <c r="C63" s="118">
        <v>131931229691</v>
      </c>
      <c r="D63" s="118">
        <v>0</v>
      </c>
      <c r="E63" s="118">
        <v>0</v>
      </c>
      <c r="F63" s="118">
        <v>131931229691</v>
      </c>
    </row>
    <row r="64" spans="1:6" x14ac:dyDescent="0.25">
      <c r="A64" s="117" t="s">
        <v>98</v>
      </c>
      <c r="B64" s="117" t="s">
        <v>99</v>
      </c>
      <c r="C64" s="118">
        <v>131931229691</v>
      </c>
      <c r="D64" s="118">
        <v>0</v>
      </c>
      <c r="E64" s="118">
        <v>0</v>
      </c>
      <c r="F64" s="118">
        <v>131931229691</v>
      </c>
    </row>
    <row r="65" spans="1:6" x14ac:dyDescent="0.25">
      <c r="A65" s="117" t="s">
        <v>100</v>
      </c>
      <c r="B65" s="117" t="s">
        <v>99</v>
      </c>
      <c r="C65" s="118">
        <v>131931229691</v>
      </c>
      <c r="D65" s="118">
        <v>0</v>
      </c>
      <c r="E65" s="118">
        <v>0</v>
      </c>
      <c r="F65" s="118">
        <v>131931229691</v>
      </c>
    </row>
    <row r="66" spans="1:6" x14ac:dyDescent="0.25">
      <c r="A66" s="117" t="s">
        <v>101</v>
      </c>
      <c r="B66" s="117" t="s">
        <v>102</v>
      </c>
      <c r="C66" s="118">
        <v>1871948202.48</v>
      </c>
      <c r="D66" s="118">
        <v>0</v>
      </c>
      <c r="E66" s="118">
        <v>0</v>
      </c>
      <c r="F66" s="118">
        <v>1871948202.48</v>
      </c>
    </row>
    <row r="67" spans="1:6" x14ac:dyDescent="0.25">
      <c r="A67" s="117" t="s">
        <v>103</v>
      </c>
      <c r="B67" s="117" t="s">
        <v>81</v>
      </c>
      <c r="C67" s="118">
        <v>1871948202.48</v>
      </c>
      <c r="D67" s="118">
        <v>0</v>
      </c>
      <c r="E67" s="118">
        <v>0</v>
      </c>
      <c r="F67" s="118">
        <v>1871948202.48</v>
      </c>
    </row>
    <row r="68" spans="1:6" x14ac:dyDescent="0.25">
      <c r="A68" s="117" t="s">
        <v>104</v>
      </c>
      <c r="B68" s="117" t="s">
        <v>81</v>
      </c>
      <c r="C68" s="118">
        <v>1871948202.48</v>
      </c>
      <c r="D68" s="118">
        <v>0</v>
      </c>
      <c r="E68" s="118">
        <v>0</v>
      </c>
      <c r="F68" s="118">
        <v>1871948202.48</v>
      </c>
    </row>
    <row r="69" spans="1:6" x14ac:dyDescent="0.25">
      <c r="A69" s="117" t="s">
        <v>105</v>
      </c>
      <c r="B69" s="117" t="s">
        <v>106</v>
      </c>
      <c r="C69" s="118">
        <v>12851075.310000001</v>
      </c>
      <c r="D69" s="118">
        <v>0</v>
      </c>
      <c r="E69" s="118">
        <v>0.01</v>
      </c>
      <c r="F69" s="118">
        <v>12851075.300000001</v>
      </c>
    </row>
    <row r="70" spans="1:6" x14ac:dyDescent="0.25">
      <c r="A70" s="117" t="s">
        <v>107</v>
      </c>
      <c r="B70" s="117" t="s">
        <v>108</v>
      </c>
      <c r="C70" s="118">
        <v>12851075.310000001</v>
      </c>
      <c r="D70" s="118">
        <v>0</v>
      </c>
      <c r="E70" s="118">
        <v>0.01</v>
      </c>
      <c r="F70" s="118">
        <v>12851075.300000001</v>
      </c>
    </row>
    <row r="71" spans="1:6" x14ac:dyDescent="0.25">
      <c r="A71" s="117" t="s">
        <v>109</v>
      </c>
      <c r="B71" s="117" t="s">
        <v>108</v>
      </c>
      <c r="C71" s="118">
        <v>12851075.310000001</v>
      </c>
      <c r="D71" s="118">
        <v>0</v>
      </c>
      <c r="E71" s="118">
        <v>0.01</v>
      </c>
      <c r="F71" s="118">
        <v>12851075.300000001</v>
      </c>
    </row>
    <row r="72" spans="1:6" x14ac:dyDescent="0.25">
      <c r="A72" s="117" t="s">
        <v>110</v>
      </c>
      <c r="B72" s="117" t="s">
        <v>111</v>
      </c>
      <c r="C72" s="118">
        <v>20501941848.279999</v>
      </c>
      <c r="D72" s="118">
        <v>0</v>
      </c>
      <c r="E72" s="118">
        <v>44791053.659999996</v>
      </c>
      <c r="F72" s="118">
        <v>20457150794.619999</v>
      </c>
    </row>
    <row r="73" spans="1:6" x14ac:dyDescent="0.25">
      <c r="A73" s="117" t="s">
        <v>112</v>
      </c>
      <c r="B73" s="117" t="s">
        <v>57</v>
      </c>
      <c r="C73" s="118">
        <v>646144213.33000004</v>
      </c>
      <c r="D73" s="118">
        <v>0</v>
      </c>
      <c r="E73" s="118">
        <v>27508281.539999999</v>
      </c>
      <c r="F73" s="118">
        <v>618635931.78999996</v>
      </c>
    </row>
    <row r="74" spans="1:6" x14ac:dyDescent="0.25">
      <c r="A74" s="117" t="s">
        <v>113</v>
      </c>
      <c r="B74" s="117" t="s">
        <v>57</v>
      </c>
      <c r="C74" s="118">
        <v>646144213.33000004</v>
      </c>
      <c r="D74" s="118">
        <v>0</v>
      </c>
      <c r="E74" s="118">
        <v>27508281.539999999</v>
      </c>
      <c r="F74" s="118">
        <v>618635931.78999996</v>
      </c>
    </row>
    <row r="75" spans="1:6" x14ac:dyDescent="0.25">
      <c r="A75" s="117" t="s">
        <v>114</v>
      </c>
      <c r="B75" s="117" t="s">
        <v>59</v>
      </c>
      <c r="C75" s="118">
        <v>19855797634.950001</v>
      </c>
      <c r="D75" s="118">
        <v>0</v>
      </c>
      <c r="E75" s="118">
        <v>17282772.120000001</v>
      </c>
      <c r="F75" s="118">
        <v>19838514862.830002</v>
      </c>
    </row>
    <row r="76" spans="1:6" x14ac:dyDescent="0.25">
      <c r="A76" s="117" t="s">
        <v>115</v>
      </c>
      <c r="B76" s="117" t="s">
        <v>59</v>
      </c>
      <c r="C76" s="118">
        <v>19855797634.950001</v>
      </c>
      <c r="D76" s="118">
        <v>0</v>
      </c>
      <c r="E76" s="118">
        <v>17282772.120000001</v>
      </c>
      <c r="F76" s="118">
        <v>19838514862.830002</v>
      </c>
    </row>
    <row r="77" spans="1:6" x14ac:dyDescent="0.25">
      <c r="A77" s="117" t="s">
        <v>116</v>
      </c>
      <c r="B77" s="117" t="s">
        <v>117</v>
      </c>
      <c r="C77" s="118">
        <v>29056158.609999999</v>
      </c>
      <c r="D77" s="118">
        <v>0</v>
      </c>
      <c r="E77" s="118">
        <v>0</v>
      </c>
      <c r="F77" s="118">
        <v>29056158.609999999</v>
      </c>
    </row>
    <row r="78" spans="1:6" x14ac:dyDescent="0.25">
      <c r="A78" s="117" t="s">
        <v>118</v>
      </c>
      <c r="B78" s="117" t="s">
        <v>61</v>
      </c>
      <c r="C78" s="118">
        <v>29056158.609999999</v>
      </c>
      <c r="D78" s="118">
        <v>0</v>
      </c>
      <c r="E78" s="118">
        <v>0</v>
      </c>
      <c r="F78" s="118">
        <v>29056158.609999999</v>
      </c>
    </row>
    <row r="79" spans="1:6" x14ac:dyDescent="0.25">
      <c r="A79" s="117" t="s">
        <v>119</v>
      </c>
      <c r="B79" s="117" t="s">
        <v>61</v>
      </c>
      <c r="C79" s="118">
        <v>29056158.609999999</v>
      </c>
      <c r="D79" s="118">
        <v>0</v>
      </c>
      <c r="E79" s="118">
        <v>0</v>
      </c>
      <c r="F79" s="118">
        <v>29056158.609999999</v>
      </c>
    </row>
    <row r="80" spans="1:6" x14ac:dyDescent="0.25">
      <c r="A80" s="117" t="s">
        <v>120</v>
      </c>
      <c r="B80" s="117" t="s">
        <v>121</v>
      </c>
      <c r="C80" s="118">
        <v>5159092635.4099998</v>
      </c>
      <c r="D80" s="118">
        <v>8495225.5</v>
      </c>
      <c r="E80" s="118">
        <v>32739916.710000001</v>
      </c>
      <c r="F80" s="118">
        <v>5134847944.1999998</v>
      </c>
    </row>
    <row r="81" spans="1:6" x14ac:dyDescent="0.25">
      <c r="A81" s="117" t="s">
        <v>122</v>
      </c>
      <c r="B81" s="117" t="s">
        <v>65</v>
      </c>
      <c r="C81" s="118">
        <v>3514043495.75</v>
      </c>
      <c r="D81" s="118">
        <v>3046731.96</v>
      </c>
      <c r="E81" s="118">
        <v>10118784.689999999</v>
      </c>
      <c r="F81" s="118">
        <v>3506971443.02</v>
      </c>
    </row>
    <row r="82" spans="1:6" x14ac:dyDescent="0.25">
      <c r="A82" s="117" t="s">
        <v>123</v>
      </c>
      <c r="B82" s="117" t="s">
        <v>65</v>
      </c>
      <c r="C82" s="118">
        <v>3514043495.75</v>
      </c>
      <c r="D82" s="118">
        <v>3046731.96</v>
      </c>
      <c r="E82" s="118">
        <v>10118784.689999999</v>
      </c>
      <c r="F82" s="118">
        <v>3506971443.02</v>
      </c>
    </row>
    <row r="83" spans="1:6" x14ac:dyDescent="0.25">
      <c r="A83" s="117" t="s">
        <v>124</v>
      </c>
      <c r="B83" s="117" t="s">
        <v>67</v>
      </c>
      <c r="C83" s="118">
        <v>1631271860.72</v>
      </c>
      <c r="D83" s="118">
        <v>5448493.5099999998</v>
      </c>
      <c r="E83" s="118">
        <v>22621132.02</v>
      </c>
      <c r="F83" s="118">
        <v>1614099222.21</v>
      </c>
    </row>
    <row r="84" spans="1:6" x14ac:dyDescent="0.25">
      <c r="A84" s="117" t="s">
        <v>125</v>
      </c>
      <c r="B84" s="117" t="s">
        <v>67</v>
      </c>
      <c r="C84" s="118">
        <v>1631271860.72</v>
      </c>
      <c r="D84" s="118">
        <v>5448493.5099999998</v>
      </c>
      <c r="E84" s="118">
        <v>22621132.02</v>
      </c>
      <c r="F84" s="118">
        <v>1614099222.21</v>
      </c>
    </row>
    <row r="85" spans="1:6" ht="30" x14ac:dyDescent="0.25">
      <c r="A85" s="117" t="s">
        <v>126</v>
      </c>
      <c r="B85" s="117" t="s">
        <v>88</v>
      </c>
      <c r="C85" s="118">
        <v>13777278.939999999</v>
      </c>
      <c r="D85" s="118">
        <v>0.03</v>
      </c>
      <c r="E85" s="118">
        <v>0</v>
      </c>
      <c r="F85" s="118">
        <v>13777278.970000001</v>
      </c>
    </row>
    <row r="86" spans="1:6" ht="30" x14ac:dyDescent="0.25">
      <c r="A86" s="117" t="s">
        <v>127</v>
      </c>
      <c r="B86" s="117" t="s">
        <v>88</v>
      </c>
      <c r="C86" s="118">
        <v>13777278.939999999</v>
      </c>
      <c r="D86" s="118">
        <v>0.03</v>
      </c>
      <c r="E86" s="118">
        <v>0</v>
      </c>
      <c r="F86" s="118">
        <v>13777278.970000001</v>
      </c>
    </row>
    <row r="87" spans="1:6" x14ac:dyDescent="0.25">
      <c r="A87" s="117" t="s">
        <v>128</v>
      </c>
      <c r="B87" s="117" t="s">
        <v>129</v>
      </c>
      <c r="C87" s="118">
        <v>14422892658.959999</v>
      </c>
      <c r="D87" s="118">
        <v>44110650.530000001</v>
      </c>
      <c r="E87" s="118">
        <v>108231077.06</v>
      </c>
      <c r="F87" s="118">
        <v>14358772232.43</v>
      </c>
    </row>
    <row r="88" spans="1:6" x14ac:dyDescent="0.25">
      <c r="A88" s="117" t="s">
        <v>130</v>
      </c>
      <c r="B88" s="117" t="s">
        <v>71</v>
      </c>
      <c r="C88" s="118">
        <v>6102611092.4200001</v>
      </c>
      <c r="D88" s="118">
        <v>34733450.530000001</v>
      </c>
      <c r="E88" s="118">
        <v>75519257.640000001</v>
      </c>
      <c r="F88" s="118">
        <v>6061825285.3100004</v>
      </c>
    </row>
    <row r="89" spans="1:6" x14ac:dyDescent="0.25">
      <c r="A89" s="117" t="s">
        <v>131</v>
      </c>
      <c r="B89" s="117" t="s">
        <v>71</v>
      </c>
      <c r="C89" s="118">
        <v>6102611092.4200001</v>
      </c>
      <c r="D89" s="118">
        <v>34733450.530000001</v>
      </c>
      <c r="E89" s="118">
        <v>75519257.640000001</v>
      </c>
      <c r="F89" s="118">
        <v>6061825285.3100004</v>
      </c>
    </row>
    <row r="90" spans="1:6" x14ac:dyDescent="0.25">
      <c r="A90" s="117" t="s">
        <v>132</v>
      </c>
      <c r="B90" s="117" t="s">
        <v>73</v>
      </c>
      <c r="C90" s="118">
        <v>8162113510.8500004</v>
      </c>
      <c r="D90" s="118">
        <v>9377200</v>
      </c>
      <c r="E90" s="118">
        <v>32711819.329999998</v>
      </c>
      <c r="F90" s="118">
        <v>8138778891.5200005</v>
      </c>
    </row>
    <row r="91" spans="1:6" x14ac:dyDescent="0.25">
      <c r="A91" s="117" t="s">
        <v>133</v>
      </c>
      <c r="B91" s="117" t="s">
        <v>73</v>
      </c>
      <c r="C91" s="118">
        <v>8162113510.8500004</v>
      </c>
      <c r="D91" s="118">
        <v>9377200</v>
      </c>
      <c r="E91" s="118">
        <v>32711819.329999998</v>
      </c>
      <c r="F91" s="118">
        <v>8138778891.5200005</v>
      </c>
    </row>
    <row r="92" spans="1:6" x14ac:dyDescent="0.25">
      <c r="A92" s="117" t="s">
        <v>134</v>
      </c>
      <c r="B92" s="117" t="s">
        <v>74</v>
      </c>
      <c r="C92" s="118">
        <v>158168055.69</v>
      </c>
      <c r="D92" s="118">
        <v>0</v>
      </c>
      <c r="E92" s="118">
        <v>0.09</v>
      </c>
      <c r="F92" s="118">
        <v>158168055.59999999</v>
      </c>
    </row>
    <row r="93" spans="1:6" x14ac:dyDescent="0.25">
      <c r="A93" s="117" t="s">
        <v>135</v>
      </c>
      <c r="B93" s="117" t="s">
        <v>74</v>
      </c>
      <c r="C93" s="118">
        <v>158168055.69</v>
      </c>
      <c r="D93" s="118">
        <v>0</v>
      </c>
      <c r="E93" s="118">
        <v>0.09</v>
      </c>
      <c r="F93" s="118">
        <v>158168055.59999999</v>
      </c>
    </row>
    <row r="94" spans="1:6" ht="30" x14ac:dyDescent="0.25">
      <c r="A94" s="117" t="s">
        <v>136</v>
      </c>
      <c r="B94" s="117" t="s">
        <v>137</v>
      </c>
      <c r="C94" s="118">
        <v>1476950848.98</v>
      </c>
      <c r="D94" s="118">
        <v>0</v>
      </c>
      <c r="E94" s="118">
        <v>0</v>
      </c>
      <c r="F94" s="118">
        <v>1476950848.98</v>
      </c>
    </row>
    <row r="95" spans="1:6" x14ac:dyDescent="0.25">
      <c r="A95" s="117" t="s">
        <v>138</v>
      </c>
      <c r="B95" s="117" t="s">
        <v>76</v>
      </c>
      <c r="C95" s="118">
        <v>1298119989.5799999</v>
      </c>
      <c r="D95" s="118">
        <v>0</v>
      </c>
      <c r="E95" s="118">
        <v>0</v>
      </c>
      <c r="F95" s="118">
        <v>1298119989.5799999</v>
      </c>
    </row>
    <row r="96" spans="1:6" x14ac:dyDescent="0.25">
      <c r="A96" s="117" t="s">
        <v>139</v>
      </c>
      <c r="B96" s="117" t="s">
        <v>76</v>
      </c>
      <c r="C96" s="118">
        <v>1298119989.5799999</v>
      </c>
      <c r="D96" s="118">
        <v>0</v>
      </c>
      <c r="E96" s="118">
        <v>0</v>
      </c>
      <c r="F96" s="118">
        <v>1298119989.5799999</v>
      </c>
    </row>
    <row r="97" spans="1:6" x14ac:dyDescent="0.25">
      <c r="A97" s="117" t="s">
        <v>140</v>
      </c>
      <c r="B97" s="117" t="s">
        <v>141</v>
      </c>
      <c r="C97" s="118">
        <v>178830859.40000001</v>
      </c>
      <c r="D97" s="118">
        <v>0</v>
      </c>
      <c r="E97" s="118">
        <v>0</v>
      </c>
      <c r="F97" s="118">
        <v>178830859.40000001</v>
      </c>
    </row>
    <row r="98" spans="1:6" x14ac:dyDescent="0.25">
      <c r="A98" s="117" t="s">
        <v>142</v>
      </c>
      <c r="B98" s="117" t="s">
        <v>141</v>
      </c>
      <c r="C98" s="118">
        <v>178830859.40000001</v>
      </c>
      <c r="D98" s="118">
        <v>0</v>
      </c>
      <c r="E98" s="118">
        <v>0</v>
      </c>
      <c r="F98" s="118">
        <v>178830859.40000001</v>
      </c>
    </row>
    <row r="99" spans="1:6" ht="30" x14ac:dyDescent="0.25">
      <c r="A99" s="117" t="s">
        <v>143</v>
      </c>
      <c r="B99" s="117" t="s">
        <v>144</v>
      </c>
      <c r="C99" s="118">
        <v>15535583.35</v>
      </c>
      <c r="D99" s="118">
        <v>0</v>
      </c>
      <c r="E99" s="118">
        <v>0</v>
      </c>
      <c r="F99" s="118">
        <v>15535583.35</v>
      </c>
    </row>
    <row r="100" spans="1:6" x14ac:dyDescent="0.25">
      <c r="A100" s="117" t="s">
        <v>145</v>
      </c>
      <c r="B100" s="117" t="s">
        <v>95</v>
      </c>
      <c r="C100" s="118">
        <v>9261958.1199999992</v>
      </c>
      <c r="D100" s="118">
        <v>0</v>
      </c>
      <c r="E100" s="118">
        <v>0</v>
      </c>
      <c r="F100" s="118">
        <v>9261958.1199999992</v>
      </c>
    </row>
    <row r="101" spans="1:6" x14ac:dyDescent="0.25">
      <c r="A101" s="117" t="s">
        <v>146</v>
      </c>
      <c r="B101" s="117" t="s">
        <v>95</v>
      </c>
      <c r="C101" s="118">
        <v>9261958.1199999992</v>
      </c>
      <c r="D101" s="118">
        <v>0</v>
      </c>
      <c r="E101" s="118">
        <v>0</v>
      </c>
      <c r="F101" s="118">
        <v>9261958.1199999992</v>
      </c>
    </row>
    <row r="102" spans="1:6" ht="30" x14ac:dyDescent="0.25">
      <c r="A102" s="117" t="s">
        <v>147</v>
      </c>
      <c r="B102" s="117" t="s">
        <v>148</v>
      </c>
      <c r="C102" s="118">
        <v>6273625.2300000004</v>
      </c>
      <c r="D102" s="118">
        <v>0</v>
      </c>
      <c r="E102" s="118">
        <v>0</v>
      </c>
      <c r="F102" s="118">
        <v>6273625.2300000004</v>
      </c>
    </row>
    <row r="103" spans="1:6" ht="30" x14ac:dyDescent="0.25">
      <c r="A103" s="117" t="s">
        <v>149</v>
      </c>
      <c r="B103" s="117" t="s">
        <v>148</v>
      </c>
      <c r="C103" s="118">
        <v>6273625.2300000004</v>
      </c>
      <c r="D103" s="118">
        <v>0</v>
      </c>
      <c r="E103" s="118">
        <v>0</v>
      </c>
      <c r="F103" s="118">
        <v>6273625.2300000004</v>
      </c>
    </row>
    <row r="104" spans="1:6" x14ac:dyDescent="0.25">
      <c r="A104" s="117" t="s">
        <v>150</v>
      </c>
      <c r="B104" s="117" t="s">
        <v>151</v>
      </c>
      <c r="C104" s="118">
        <v>76981559.640000001</v>
      </c>
      <c r="D104" s="118">
        <v>0</v>
      </c>
      <c r="E104" s="118">
        <v>0</v>
      </c>
      <c r="F104" s="118">
        <v>76981559.640000001</v>
      </c>
    </row>
    <row r="105" spans="1:6" x14ac:dyDescent="0.25">
      <c r="A105" s="117" t="s">
        <v>152</v>
      </c>
      <c r="B105" s="117" t="s">
        <v>153</v>
      </c>
      <c r="C105" s="118">
        <v>76981559.640000001</v>
      </c>
      <c r="D105" s="118">
        <v>0</v>
      </c>
      <c r="E105" s="118">
        <v>0</v>
      </c>
      <c r="F105" s="118">
        <v>76981559.640000001</v>
      </c>
    </row>
    <row r="106" spans="1:6" x14ac:dyDescent="0.25">
      <c r="A106" s="117" t="s">
        <v>154</v>
      </c>
      <c r="B106" s="117" t="s">
        <v>153</v>
      </c>
      <c r="C106" s="118">
        <v>76981559.640000001</v>
      </c>
      <c r="D106" s="118">
        <v>0</v>
      </c>
      <c r="E106" s="118">
        <v>0</v>
      </c>
      <c r="F106" s="118">
        <v>76981559.640000001</v>
      </c>
    </row>
    <row r="107" spans="1:6" ht="30" x14ac:dyDescent="0.25">
      <c r="A107" s="117" t="s">
        <v>155</v>
      </c>
      <c r="B107" s="117" t="s">
        <v>156</v>
      </c>
      <c r="C107" s="118">
        <v>-15526611092.809999</v>
      </c>
      <c r="D107" s="118">
        <v>303306646.68000001</v>
      </c>
      <c r="E107" s="118">
        <v>1106254266.77</v>
      </c>
      <c r="F107" s="118">
        <v>-16329558712.9</v>
      </c>
    </row>
    <row r="108" spans="1:6" x14ac:dyDescent="0.25">
      <c r="A108" s="117" t="s">
        <v>157</v>
      </c>
      <c r="B108" s="117" t="s">
        <v>158</v>
      </c>
      <c r="C108" s="118">
        <v>-7915873781.4700003</v>
      </c>
      <c r="D108" s="118">
        <v>0</v>
      </c>
      <c r="E108" s="118">
        <v>329828074.25</v>
      </c>
      <c r="F108" s="118">
        <v>-8245701855.7200003</v>
      </c>
    </row>
    <row r="109" spans="1:6" x14ac:dyDescent="0.25">
      <c r="A109" s="117" t="s">
        <v>159</v>
      </c>
      <c r="B109" s="117" t="s">
        <v>99</v>
      </c>
      <c r="C109" s="118">
        <v>-7915873781.4700003</v>
      </c>
      <c r="D109" s="118">
        <v>0</v>
      </c>
      <c r="E109" s="118">
        <v>329828074.25</v>
      </c>
      <c r="F109" s="118">
        <v>-8245701855.7200003</v>
      </c>
    </row>
    <row r="110" spans="1:6" x14ac:dyDescent="0.25">
      <c r="A110" s="117" t="s">
        <v>160</v>
      </c>
      <c r="B110" s="117" t="s">
        <v>80</v>
      </c>
      <c r="C110" s="118">
        <v>-371006122.56999999</v>
      </c>
      <c r="D110" s="118">
        <v>0.02</v>
      </c>
      <c r="E110" s="118">
        <v>15599568.439999999</v>
      </c>
      <c r="F110" s="118">
        <v>-386605690.99000001</v>
      </c>
    </row>
    <row r="111" spans="1:6" x14ac:dyDescent="0.25">
      <c r="A111" s="117" t="s">
        <v>161</v>
      </c>
      <c r="B111" s="117" t="s">
        <v>81</v>
      </c>
      <c r="C111" s="118">
        <v>-371006122.56999999</v>
      </c>
      <c r="D111" s="118">
        <v>0.02</v>
      </c>
      <c r="E111" s="118">
        <v>15599568.439999999</v>
      </c>
      <c r="F111" s="118">
        <v>-386605690.99000001</v>
      </c>
    </row>
    <row r="112" spans="1:6" x14ac:dyDescent="0.25">
      <c r="A112" s="117" t="s">
        <v>162</v>
      </c>
      <c r="B112" s="117" t="s">
        <v>163</v>
      </c>
      <c r="C112" s="118">
        <v>-3855322.65</v>
      </c>
      <c r="D112" s="118">
        <v>0</v>
      </c>
      <c r="E112" s="118">
        <v>160638.45000000001</v>
      </c>
      <c r="F112" s="118">
        <v>-4015961.1</v>
      </c>
    </row>
    <row r="113" spans="1:6" x14ac:dyDescent="0.25">
      <c r="A113" s="117" t="s">
        <v>164</v>
      </c>
      <c r="B113" s="117" t="s">
        <v>108</v>
      </c>
      <c r="C113" s="118">
        <v>-3855322.65</v>
      </c>
      <c r="D113" s="118">
        <v>0</v>
      </c>
      <c r="E113" s="118">
        <v>160638.45000000001</v>
      </c>
      <c r="F113" s="118">
        <v>-4015961.1</v>
      </c>
    </row>
    <row r="114" spans="1:6" x14ac:dyDescent="0.25">
      <c r="A114" s="117" t="s">
        <v>165</v>
      </c>
      <c r="B114" s="117" t="s">
        <v>56</v>
      </c>
      <c r="C114" s="118">
        <v>-2006021582.3699999</v>
      </c>
      <c r="D114" s="118">
        <v>13630154.189999999</v>
      </c>
      <c r="E114" s="118">
        <v>255960398.25999999</v>
      </c>
      <c r="F114" s="118">
        <v>-2248351826.4400001</v>
      </c>
    </row>
    <row r="115" spans="1:6" x14ac:dyDescent="0.25">
      <c r="A115" s="117" t="s">
        <v>166</v>
      </c>
      <c r="B115" s="117" t="s">
        <v>57</v>
      </c>
      <c r="C115" s="118">
        <v>-140810632.66999999</v>
      </c>
      <c r="D115" s="118">
        <v>8367102.3099999996</v>
      </c>
      <c r="E115" s="118">
        <v>7900132.7999999998</v>
      </c>
      <c r="F115" s="118">
        <v>-140343663.16</v>
      </c>
    </row>
    <row r="116" spans="1:6" x14ac:dyDescent="0.25">
      <c r="A116" s="117" t="s">
        <v>167</v>
      </c>
      <c r="B116" s="117" t="s">
        <v>59</v>
      </c>
      <c r="C116" s="118">
        <v>-1865210949.7</v>
      </c>
      <c r="D116" s="118">
        <v>5263051.88</v>
      </c>
      <c r="E116" s="118">
        <v>248060265.46000001</v>
      </c>
      <c r="F116" s="118">
        <v>-2108008163.28</v>
      </c>
    </row>
    <row r="117" spans="1:6" x14ac:dyDescent="0.25">
      <c r="A117" s="117" t="s">
        <v>168</v>
      </c>
      <c r="B117" s="117" t="s">
        <v>60</v>
      </c>
      <c r="C117" s="118">
        <v>-5253871.74</v>
      </c>
      <c r="D117" s="118">
        <v>0</v>
      </c>
      <c r="E117" s="118">
        <v>365467.98</v>
      </c>
      <c r="F117" s="118">
        <v>-5619339.7199999997</v>
      </c>
    </row>
    <row r="118" spans="1:6" x14ac:dyDescent="0.25">
      <c r="A118" s="117" t="s">
        <v>169</v>
      </c>
      <c r="B118" s="117" t="s">
        <v>61</v>
      </c>
      <c r="C118" s="118">
        <v>-5253871.74</v>
      </c>
      <c r="D118" s="118">
        <v>0</v>
      </c>
      <c r="E118" s="118">
        <v>365467.98</v>
      </c>
      <c r="F118" s="118">
        <v>-5619339.7199999997</v>
      </c>
    </row>
    <row r="119" spans="1:6" x14ac:dyDescent="0.25">
      <c r="A119" s="117" t="s">
        <v>170</v>
      </c>
      <c r="B119" s="117" t="s">
        <v>63</v>
      </c>
      <c r="C119" s="118">
        <v>-932087164.92999995</v>
      </c>
      <c r="D119" s="118">
        <v>6611171.7599999998</v>
      </c>
      <c r="E119" s="118">
        <v>44606256.82</v>
      </c>
      <c r="F119" s="118">
        <v>-970082249.99000001</v>
      </c>
    </row>
    <row r="120" spans="1:6" x14ac:dyDescent="0.25">
      <c r="A120" s="117" t="s">
        <v>171</v>
      </c>
      <c r="B120" s="117" t="s">
        <v>65</v>
      </c>
      <c r="C120" s="118">
        <v>-676118448.38</v>
      </c>
      <c r="D120" s="118">
        <v>2068548.37</v>
      </c>
      <c r="E120" s="118">
        <v>29878900.010000002</v>
      </c>
      <c r="F120" s="118">
        <v>-703928800.01999998</v>
      </c>
    </row>
    <row r="121" spans="1:6" x14ac:dyDescent="0.25">
      <c r="A121" s="117" t="s">
        <v>172</v>
      </c>
      <c r="B121" s="117" t="s">
        <v>67</v>
      </c>
      <c r="C121" s="118">
        <v>-253213261.12</v>
      </c>
      <c r="D121" s="118">
        <v>4542623.3</v>
      </c>
      <c r="E121" s="118">
        <v>14612546.15</v>
      </c>
      <c r="F121" s="118">
        <v>-263283183.97</v>
      </c>
    </row>
    <row r="122" spans="1:6" ht="30" x14ac:dyDescent="0.25">
      <c r="A122" s="117" t="s">
        <v>173</v>
      </c>
      <c r="B122" s="117" t="s">
        <v>88</v>
      </c>
      <c r="C122" s="118">
        <v>-2755455.43</v>
      </c>
      <c r="D122" s="118">
        <v>0.09</v>
      </c>
      <c r="E122" s="118">
        <v>114810.66</v>
      </c>
      <c r="F122" s="118">
        <v>-2870266</v>
      </c>
    </row>
    <row r="123" spans="1:6" x14ac:dyDescent="0.25">
      <c r="A123" s="117" t="s">
        <v>174</v>
      </c>
      <c r="B123" s="117" t="s">
        <v>69</v>
      </c>
      <c r="C123" s="118">
        <v>-2395402651.9699998</v>
      </c>
      <c r="D123" s="118">
        <v>29380369.739999998</v>
      </c>
      <c r="E123" s="118">
        <v>192319716.75</v>
      </c>
      <c r="F123" s="118">
        <v>-2558341998.98</v>
      </c>
    </row>
    <row r="124" spans="1:6" x14ac:dyDescent="0.25">
      <c r="A124" s="117" t="s">
        <v>175</v>
      </c>
      <c r="B124" s="117" t="s">
        <v>71</v>
      </c>
      <c r="C124" s="118">
        <v>-1155093725.2</v>
      </c>
      <c r="D124" s="118">
        <v>24596626.77</v>
      </c>
      <c r="E124" s="118">
        <v>88436441.859999999</v>
      </c>
      <c r="F124" s="118">
        <v>-1218933540.29</v>
      </c>
    </row>
    <row r="125" spans="1:6" x14ac:dyDescent="0.25">
      <c r="A125" s="117" t="s">
        <v>176</v>
      </c>
      <c r="B125" s="117" t="s">
        <v>73</v>
      </c>
      <c r="C125" s="118">
        <v>-1192858511.1800001</v>
      </c>
      <c r="D125" s="118">
        <v>4783742.67</v>
      </c>
      <c r="E125" s="118">
        <v>101906174.18000001</v>
      </c>
      <c r="F125" s="118">
        <v>-1289980942.6900001</v>
      </c>
    </row>
    <row r="126" spans="1:6" x14ac:dyDescent="0.25">
      <c r="A126" s="117" t="s">
        <v>177</v>
      </c>
      <c r="B126" s="117" t="s">
        <v>74</v>
      </c>
      <c r="C126" s="118">
        <v>-47450415.590000004</v>
      </c>
      <c r="D126" s="118">
        <v>0.3</v>
      </c>
      <c r="E126" s="118">
        <v>1977100.71</v>
      </c>
      <c r="F126" s="118">
        <v>-49427516</v>
      </c>
    </row>
    <row r="127" spans="1:6" x14ac:dyDescent="0.25">
      <c r="A127" s="117" t="s">
        <v>178</v>
      </c>
      <c r="B127" s="117" t="s">
        <v>75</v>
      </c>
      <c r="C127" s="118">
        <v>-290681165.75</v>
      </c>
      <c r="D127" s="118">
        <v>0.03</v>
      </c>
      <c r="E127" s="118">
        <v>12307923.869999999</v>
      </c>
      <c r="F127" s="118">
        <v>-302989089.58999997</v>
      </c>
    </row>
    <row r="128" spans="1:6" x14ac:dyDescent="0.25">
      <c r="A128" s="117" t="s">
        <v>179</v>
      </c>
      <c r="B128" s="117" t="s">
        <v>76</v>
      </c>
      <c r="C128" s="118">
        <v>-259623998.28</v>
      </c>
      <c r="D128" s="118">
        <v>0.03</v>
      </c>
      <c r="E128" s="118">
        <v>10817666.699999999</v>
      </c>
      <c r="F128" s="118">
        <v>-270441664.94999999</v>
      </c>
    </row>
    <row r="129" spans="1:6" x14ac:dyDescent="0.25">
      <c r="A129" s="117" t="s">
        <v>180</v>
      </c>
      <c r="B129" s="117" t="s">
        <v>141</v>
      </c>
      <c r="C129" s="118">
        <v>-31057167.469999999</v>
      </c>
      <c r="D129" s="118">
        <v>0</v>
      </c>
      <c r="E129" s="118">
        <v>1490257.17</v>
      </c>
      <c r="F129" s="118">
        <v>-32547424.640000001</v>
      </c>
    </row>
    <row r="130" spans="1:6" x14ac:dyDescent="0.25">
      <c r="A130" s="117" t="s">
        <v>181</v>
      </c>
      <c r="B130" s="117" t="s">
        <v>94</v>
      </c>
      <c r="C130" s="118">
        <v>-4660675.04</v>
      </c>
      <c r="D130" s="118">
        <v>0</v>
      </c>
      <c r="E130" s="118">
        <v>194194.8</v>
      </c>
      <c r="F130" s="118">
        <v>-4854869.84</v>
      </c>
    </row>
    <row r="131" spans="1:6" x14ac:dyDescent="0.25">
      <c r="A131" s="117" t="s">
        <v>182</v>
      </c>
      <c r="B131" s="117" t="s">
        <v>95</v>
      </c>
      <c r="C131" s="118">
        <v>-2778587.41</v>
      </c>
      <c r="D131" s="118">
        <v>0</v>
      </c>
      <c r="E131" s="118">
        <v>115774.47</v>
      </c>
      <c r="F131" s="118">
        <v>-2894361.88</v>
      </c>
    </row>
    <row r="132" spans="1:6" ht="30" x14ac:dyDescent="0.25">
      <c r="A132" s="117" t="s">
        <v>183</v>
      </c>
      <c r="B132" s="117" t="s">
        <v>148</v>
      </c>
      <c r="C132" s="118">
        <v>-1882087.63</v>
      </c>
      <c r="D132" s="118">
        <v>0</v>
      </c>
      <c r="E132" s="118">
        <v>78420.33</v>
      </c>
      <c r="F132" s="118">
        <v>-1960507.96</v>
      </c>
    </row>
    <row r="133" spans="1:6" x14ac:dyDescent="0.25">
      <c r="A133" s="117" t="s">
        <v>185</v>
      </c>
      <c r="B133" s="117" t="s">
        <v>186</v>
      </c>
      <c r="C133" s="118">
        <v>-496657669.12</v>
      </c>
      <c r="D133" s="118">
        <v>104406.78</v>
      </c>
      <c r="E133" s="118">
        <v>164303181.90000001</v>
      </c>
      <c r="F133" s="118">
        <v>-660856444.24000001</v>
      </c>
    </row>
    <row r="134" spans="1:6" ht="30" x14ac:dyDescent="0.25">
      <c r="A134" s="117" t="s">
        <v>188</v>
      </c>
      <c r="B134" s="117" t="s">
        <v>189</v>
      </c>
      <c r="C134" s="118">
        <v>-496511396.25999999</v>
      </c>
      <c r="D134" s="118">
        <v>0.34</v>
      </c>
      <c r="E134" s="118">
        <v>163244978.47</v>
      </c>
      <c r="F134" s="118">
        <v>-659756374.38999999</v>
      </c>
    </row>
    <row r="135" spans="1:6" ht="30" x14ac:dyDescent="0.25">
      <c r="A135" s="117" t="s">
        <v>190</v>
      </c>
      <c r="B135" s="117" t="s">
        <v>191</v>
      </c>
      <c r="C135" s="118">
        <v>-29990.01</v>
      </c>
      <c r="D135" s="118">
        <v>0</v>
      </c>
      <c r="E135" s="118">
        <v>74975.009999999995</v>
      </c>
      <c r="F135" s="118">
        <v>-104965.02</v>
      </c>
    </row>
    <row r="136" spans="1:6" ht="30" x14ac:dyDescent="0.25">
      <c r="A136" s="117" t="s">
        <v>192</v>
      </c>
      <c r="B136" s="117" t="s">
        <v>193</v>
      </c>
      <c r="C136" s="118">
        <v>-116282.85</v>
      </c>
      <c r="D136" s="118">
        <v>0.01</v>
      </c>
      <c r="E136" s="118">
        <v>402517.54</v>
      </c>
      <c r="F136" s="118">
        <v>-518800.38</v>
      </c>
    </row>
    <row r="137" spans="1:6" ht="30" x14ac:dyDescent="0.25">
      <c r="A137" s="117" t="s">
        <v>194</v>
      </c>
      <c r="B137" s="117" t="s">
        <v>195</v>
      </c>
      <c r="C137" s="118">
        <v>0</v>
      </c>
      <c r="D137" s="118">
        <v>104406.43</v>
      </c>
      <c r="E137" s="118">
        <v>331425.68</v>
      </c>
      <c r="F137" s="118">
        <v>-227019.25</v>
      </c>
    </row>
    <row r="138" spans="1:6" ht="30" x14ac:dyDescent="0.25">
      <c r="A138" s="117" t="s">
        <v>196</v>
      </c>
      <c r="B138" s="117" t="s">
        <v>197</v>
      </c>
      <c r="C138" s="118">
        <v>0</v>
      </c>
      <c r="D138" s="118">
        <v>0</v>
      </c>
      <c r="E138" s="118">
        <v>249285.2</v>
      </c>
      <c r="F138" s="118">
        <v>-249285.2</v>
      </c>
    </row>
    <row r="139" spans="1:6" x14ac:dyDescent="0.25">
      <c r="A139" s="117" t="s">
        <v>198</v>
      </c>
      <c r="B139" s="117" t="s">
        <v>199</v>
      </c>
      <c r="C139" s="118">
        <v>-1105111085.2</v>
      </c>
      <c r="D139" s="118">
        <v>253580544.16</v>
      </c>
      <c r="E139" s="118">
        <v>90608845.25</v>
      </c>
      <c r="F139" s="118">
        <v>-942139386.28999996</v>
      </c>
    </row>
    <row r="140" spans="1:6" ht="30" x14ac:dyDescent="0.25">
      <c r="A140" s="117" t="s">
        <v>914</v>
      </c>
      <c r="B140" s="117" t="s">
        <v>913</v>
      </c>
      <c r="C140" s="118">
        <v>-4475023.24</v>
      </c>
      <c r="D140" s="118">
        <v>0</v>
      </c>
      <c r="E140" s="118">
        <v>186459.3</v>
      </c>
      <c r="F140" s="118">
        <v>-4661482.54</v>
      </c>
    </row>
    <row r="141" spans="1:6" x14ac:dyDescent="0.25">
      <c r="A141" s="117" t="s">
        <v>200</v>
      </c>
      <c r="B141" s="117" t="s">
        <v>187</v>
      </c>
      <c r="C141" s="118">
        <v>0</v>
      </c>
      <c r="D141" s="118">
        <v>0</v>
      </c>
      <c r="E141" s="118">
        <v>8596337.9800000004</v>
      </c>
      <c r="F141" s="118">
        <v>-8596337.9800000004</v>
      </c>
    </row>
    <row r="142" spans="1:6" ht="30" x14ac:dyDescent="0.25">
      <c r="A142" s="117" t="s">
        <v>201</v>
      </c>
      <c r="B142" s="117" t="s">
        <v>189</v>
      </c>
      <c r="C142" s="118">
        <v>-41882575.670000002</v>
      </c>
      <c r="D142" s="118">
        <v>0.08</v>
      </c>
      <c r="E142" s="118">
        <v>7145974.1799999997</v>
      </c>
      <c r="F142" s="118">
        <v>-49028549.770000003</v>
      </c>
    </row>
    <row r="143" spans="1:6" ht="30" x14ac:dyDescent="0.25">
      <c r="A143" s="117" t="s">
        <v>863</v>
      </c>
      <c r="B143" s="117" t="s">
        <v>864</v>
      </c>
      <c r="C143" s="118">
        <v>-629074.23</v>
      </c>
      <c r="D143" s="118">
        <v>0</v>
      </c>
      <c r="E143" s="118">
        <v>41876.76</v>
      </c>
      <c r="F143" s="118">
        <v>-670950.99</v>
      </c>
    </row>
    <row r="144" spans="1:6" ht="30" x14ac:dyDescent="0.25">
      <c r="A144" s="117" t="s">
        <v>202</v>
      </c>
      <c r="B144" s="117" t="s">
        <v>191</v>
      </c>
      <c r="C144" s="118">
        <v>-14753601.470000001</v>
      </c>
      <c r="D144" s="118">
        <v>617809.48</v>
      </c>
      <c r="E144" s="118">
        <v>2802076.35</v>
      </c>
      <c r="F144" s="118">
        <v>-16937868.34</v>
      </c>
    </row>
    <row r="145" spans="1:6" ht="30" x14ac:dyDescent="0.25">
      <c r="A145" s="117" t="s">
        <v>203</v>
      </c>
      <c r="B145" s="117" t="s">
        <v>193</v>
      </c>
      <c r="C145" s="118">
        <v>-24457292.5</v>
      </c>
      <c r="D145" s="118">
        <v>1104833.27</v>
      </c>
      <c r="E145" s="118">
        <v>5687094.21</v>
      </c>
      <c r="F145" s="118">
        <v>-29039553.440000001</v>
      </c>
    </row>
    <row r="146" spans="1:6" ht="30" x14ac:dyDescent="0.25">
      <c r="A146" s="117" t="s">
        <v>204</v>
      </c>
      <c r="B146" s="117" t="s">
        <v>195</v>
      </c>
      <c r="C146" s="118">
        <v>-542004068.38</v>
      </c>
      <c r="D146" s="118">
        <v>250155390.19</v>
      </c>
      <c r="E146" s="118">
        <v>43073206.359999999</v>
      </c>
      <c r="F146" s="118">
        <v>-334921884.55000001</v>
      </c>
    </row>
    <row r="147" spans="1:6" ht="30" x14ac:dyDescent="0.25">
      <c r="A147" s="117" t="s">
        <v>205</v>
      </c>
      <c r="B147" s="117" t="s">
        <v>197</v>
      </c>
      <c r="C147" s="118">
        <v>-68607503.129999995</v>
      </c>
      <c r="D147" s="118">
        <v>1.33</v>
      </c>
      <c r="E147" s="118">
        <v>7588036.0199999996</v>
      </c>
      <c r="F147" s="118">
        <v>-76195537.819999993</v>
      </c>
    </row>
    <row r="148" spans="1:6" ht="30" x14ac:dyDescent="0.25">
      <c r="A148" s="117" t="s">
        <v>206</v>
      </c>
      <c r="B148" s="117" t="s">
        <v>207</v>
      </c>
      <c r="C148" s="118">
        <v>-408301946.57999998</v>
      </c>
      <c r="D148" s="118">
        <v>1702509.81</v>
      </c>
      <c r="E148" s="118">
        <v>15487784.09</v>
      </c>
      <c r="F148" s="118">
        <v>-422087220.86000001</v>
      </c>
    </row>
    <row r="149" spans="1:6" ht="30" x14ac:dyDescent="0.25">
      <c r="A149" s="117" t="s">
        <v>945</v>
      </c>
      <c r="B149" s="117" t="s">
        <v>944</v>
      </c>
      <c r="C149" s="118">
        <v>-614553211.51999998</v>
      </c>
      <c r="D149" s="118">
        <v>0</v>
      </c>
      <c r="E149" s="118">
        <v>0</v>
      </c>
      <c r="F149" s="118">
        <v>-614553211.51999998</v>
      </c>
    </row>
    <row r="150" spans="1:6" x14ac:dyDescent="0.25">
      <c r="A150" s="117" t="s">
        <v>943</v>
      </c>
      <c r="B150" s="117" t="s">
        <v>56</v>
      </c>
      <c r="C150" s="118">
        <v>-37777296.140000001</v>
      </c>
      <c r="D150" s="118">
        <v>0</v>
      </c>
      <c r="E150" s="118">
        <v>0</v>
      </c>
      <c r="F150" s="118">
        <v>-37777296.140000001</v>
      </c>
    </row>
    <row r="151" spans="1:6" x14ac:dyDescent="0.25">
      <c r="A151" s="117" t="s">
        <v>942</v>
      </c>
      <c r="B151" s="117" t="s">
        <v>59</v>
      </c>
      <c r="C151" s="118">
        <v>-37777296.140000001</v>
      </c>
      <c r="D151" s="118">
        <v>0</v>
      </c>
      <c r="E151" s="118">
        <v>0</v>
      </c>
      <c r="F151" s="118">
        <v>-37777296.140000001</v>
      </c>
    </row>
    <row r="152" spans="1:6" x14ac:dyDescent="0.25">
      <c r="A152" s="117" t="s">
        <v>941</v>
      </c>
      <c r="B152" s="117" t="s">
        <v>935</v>
      </c>
      <c r="C152" s="118">
        <v>-576775915.38</v>
      </c>
      <c r="D152" s="118">
        <v>0</v>
      </c>
      <c r="E152" s="118">
        <v>0</v>
      </c>
      <c r="F152" s="118">
        <v>-576775915.38</v>
      </c>
    </row>
    <row r="153" spans="1:6" x14ac:dyDescent="0.25">
      <c r="A153" s="117" t="s">
        <v>940</v>
      </c>
      <c r="B153" s="117" t="s">
        <v>76</v>
      </c>
      <c r="C153" s="118">
        <v>-576775915.38</v>
      </c>
      <c r="D153" s="118">
        <v>0</v>
      </c>
      <c r="E153" s="118">
        <v>0</v>
      </c>
      <c r="F153" s="118">
        <v>-576775915.38</v>
      </c>
    </row>
    <row r="154" spans="1:6" x14ac:dyDescent="0.25">
      <c r="A154" s="117" t="s">
        <v>208</v>
      </c>
      <c r="B154" s="117" t="s">
        <v>209</v>
      </c>
      <c r="C154" s="118">
        <v>23138440006.529999</v>
      </c>
      <c r="D154" s="118">
        <v>3022203938.4299998</v>
      </c>
      <c r="E154" s="118">
        <v>3394728242.9000001</v>
      </c>
      <c r="F154" s="118">
        <v>22765915702.060001</v>
      </c>
    </row>
    <row r="155" spans="1:6" x14ac:dyDescent="0.25">
      <c r="A155" s="117" t="s">
        <v>210</v>
      </c>
      <c r="B155" s="117" t="s">
        <v>211</v>
      </c>
      <c r="C155" s="118">
        <v>2748338138.21</v>
      </c>
      <c r="D155" s="118">
        <v>2932829198.21</v>
      </c>
      <c r="E155" s="118">
        <v>2915600066.54</v>
      </c>
      <c r="F155" s="118">
        <v>2765567269.8800001</v>
      </c>
    </row>
    <row r="156" spans="1:6" x14ac:dyDescent="0.25">
      <c r="A156" s="117" t="s">
        <v>865</v>
      </c>
      <c r="B156" s="117" t="s">
        <v>41</v>
      </c>
      <c r="C156" s="118">
        <v>0</v>
      </c>
      <c r="D156" s="118">
        <v>184491060</v>
      </c>
      <c r="E156" s="118">
        <v>167261928.33000001</v>
      </c>
      <c r="F156" s="118">
        <v>17229131.670000002</v>
      </c>
    </row>
    <row r="157" spans="1:6" x14ac:dyDescent="0.25">
      <c r="A157" s="117" t="s">
        <v>866</v>
      </c>
      <c r="B157" s="117" t="s">
        <v>41</v>
      </c>
      <c r="C157" s="118">
        <v>0</v>
      </c>
      <c r="D157" s="118">
        <v>184491060</v>
      </c>
      <c r="E157" s="118">
        <v>167261928.33000001</v>
      </c>
      <c r="F157" s="118">
        <v>17229131.670000002</v>
      </c>
    </row>
    <row r="158" spans="1:6" x14ac:dyDescent="0.25">
      <c r="A158" s="117" t="s">
        <v>927</v>
      </c>
      <c r="B158" s="117" t="s">
        <v>245</v>
      </c>
      <c r="C158" s="118">
        <v>2748338138.21</v>
      </c>
      <c r="D158" s="118">
        <v>0</v>
      </c>
      <c r="E158" s="118">
        <v>2748338138.21</v>
      </c>
      <c r="F158" s="118">
        <v>0</v>
      </c>
    </row>
    <row r="159" spans="1:6" x14ac:dyDescent="0.25">
      <c r="A159" s="117" t="s">
        <v>926</v>
      </c>
      <c r="B159" s="117" t="s">
        <v>245</v>
      </c>
      <c r="C159" s="118">
        <v>2748338138.21</v>
      </c>
      <c r="D159" s="118">
        <v>0</v>
      </c>
      <c r="E159" s="118">
        <v>2748338138.21</v>
      </c>
      <c r="F159" s="118">
        <v>0</v>
      </c>
    </row>
    <row r="160" spans="1:6" x14ac:dyDescent="0.25">
      <c r="A160" s="117" t="s">
        <v>213</v>
      </c>
      <c r="B160" s="117" t="s">
        <v>214</v>
      </c>
      <c r="C160" s="118">
        <v>0</v>
      </c>
      <c r="D160" s="118">
        <v>2748338138.21</v>
      </c>
      <c r="E160" s="118">
        <v>0</v>
      </c>
      <c r="F160" s="118">
        <v>2748338138.21</v>
      </c>
    </row>
    <row r="161" spans="1:8" x14ac:dyDescent="0.25">
      <c r="A161" s="117" t="s">
        <v>215</v>
      </c>
      <c r="B161" s="117" t="s">
        <v>214</v>
      </c>
      <c r="C161" s="118">
        <v>0</v>
      </c>
      <c r="D161" s="118">
        <v>2748338138.21</v>
      </c>
      <c r="E161" s="118">
        <v>0</v>
      </c>
      <c r="F161" s="118">
        <v>2748338138.21</v>
      </c>
    </row>
    <row r="162" spans="1:8" x14ac:dyDescent="0.25">
      <c r="A162" s="117" t="s">
        <v>216</v>
      </c>
      <c r="B162" s="117" t="s">
        <v>217</v>
      </c>
      <c r="C162" s="118">
        <v>3220462951.6900001</v>
      </c>
      <c r="D162" s="118">
        <v>89374740.219999999</v>
      </c>
      <c r="E162" s="118">
        <v>0</v>
      </c>
      <c r="F162" s="118">
        <v>3309837691.9099998</v>
      </c>
    </row>
    <row r="163" spans="1:8" x14ac:dyDescent="0.25">
      <c r="A163" s="117" t="s">
        <v>218</v>
      </c>
      <c r="B163" s="117" t="s">
        <v>219</v>
      </c>
      <c r="C163" s="118">
        <v>3220462951.6900001</v>
      </c>
      <c r="D163" s="118">
        <v>89374740.219999999</v>
      </c>
      <c r="E163" s="118">
        <v>0</v>
      </c>
      <c r="F163" s="118">
        <v>3309837691.9099998</v>
      </c>
    </row>
    <row r="164" spans="1:8" x14ac:dyDescent="0.25">
      <c r="A164" s="117" t="s">
        <v>220</v>
      </c>
      <c r="B164" s="117" t="s">
        <v>219</v>
      </c>
      <c r="C164" s="118">
        <v>3220462951.6900001</v>
      </c>
      <c r="D164" s="118">
        <v>89374740.219999999</v>
      </c>
      <c r="E164" s="118">
        <v>0</v>
      </c>
      <c r="F164" s="118">
        <v>3309837691.9099998</v>
      </c>
    </row>
    <row r="165" spans="1:8" x14ac:dyDescent="0.25">
      <c r="A165" s="117" t="s">
        <v>221</v>
      </c>
      <c r="B165" s="117" t="s">
        <v>222</v>
      </c>
      <c r="C165" s="118">
        <v>17169638916.629999</v>
      </c>
      <c r="D165" s="118">
        <v>0</v>
      </c>
      <c r="E165" s="118">
        <v>0</v>
      </c>
      <c r="F165" s="118">
        <v>17169638916.629999</v>
      </c>
    </row>
    <row r="166" spans="1:8" x14ac:dyDescent="0.25">
      <c r="A166" s="117" t="s">
        <v>223</v>
      </c>
      <c r="B166" s="117" t="s">
        <v>224</v>
      </c>
      <c r="C166" s="118">
        <v>17169638916.629999</v>
      </c>
      <c r="D166" s="118">
        <v>0</v>
      </c>
      <c r="E166" s="118">
        <v>0</v>
      </c>
      <c r="F166" s="118">
        <v>17169638916.629999</v>
      </c>
    </row>
    <row r="167" spans="1:8" x14ac:dyDescent="0.25">
      <c r="A167" s="117" t="s">
        <v>225</v>
      </c>
      <c r="B167" s="117" t="s">
        <v>224</v>
      </c>
      <c r="C167" s="118">
        <v>17169638916.629999</v>
      </c>
      <c r="D167" s="118">
        <v>0</v>
      </c>
      <c r="E167" s="118">
        <v>0</v>
      </c>
      <c r="F167" s="118">
        <v>17169638916.629999</v>
      </c>
    </row>
    <row r="168" spans="1:8" ht="30" x14ac:dyDescent="0.25">
      <c r="A168" s="117" t="s">
        <v>226</v>
      </c>
      <c r="B168" s="117" t="s">
        <v>227</v>
      </c>
      <c r="C168" s="118">
        <v>0</v>
      </c>
      <c r="D168" s="118">
        <v>0</v>
      </c>
      <c r="E168" s="118">
        <v>479128176.36000001</v>
      </c>
      <c r="F168" s="118">
        <v>-479128176.36000001</v>
      </c>
    </row>
    <row r="169" spans="1:8" x14ac:dyDescent="0.25">
      <c r="A169" s="117" t="s">
        <v>228</v>
      </c>
      <c r="B169" s="117" t="s">
        <v>224</v>
      </c>
      <c r="C169" s="118">
        <v>0</v>
      </c>
      <c r="D169" s="118">
        <v>0</v>
      </c>
      <c r="E169" s="118">
        <v>479128176.36000001</v>
      </c>
      <c r="F169" s="118">
        <v>-479128176.36000001</v>
      </c>
    </row>
    <row r="170" spans="1:8" x14ac:dyDescent="0.25">
      <c r="A170" s="117" t="s">
        <v>229</v>
      </c>
      <c r="B170" s="117" t="s">
        <v>224</v>
      </c>
      <c r="C170" s="118">
        <v>0</v>
      </c>
      <c r="D170" s="118">
        <v>0</v>
      </c>
      <c r="E170" s="118">
        <v>479128176.36000001</v>
      </c>
      <c r="F170" s="118">
        <v>-479128176.36000001</v>
      </c>
    </row>
    <row r="171" spans="1:8" x14ac:dyDescent="0.25">
      <c r="A171" s="117" t="s">
        <v>230</v>
      </c>
      <c r="B171" s="117" t="s">
        <v>231</v>
      </c>
      <c r="C171" s="118">
        <v>74040033291.971405</v>
      </c>
      <c r="D171" s="118">
        <v>102815569664.22</v>
      </c>
      <c r="E171" s="118">
        <v>97372555975.919998</v>
      </c>
      <c r="F171" s="118">
        <v>68597019603.671402</v>
      </c>
      <c r="G171" s="41"/>
      <c r="H171" s="296"/>
    </row>
    <row r="172" spans="1:8" x14ac:dyDescent="0.25">
      <c r="A172" s="117" t="s">
        <v>232</v>
      </c>
      <c r="B172" s="117" t="s">
        <v>233</v>
      </c>
      <c r="C172" s="118">
        <v>8845206097.3299999</v>
      </c>
      <c r="D172" s="118">
        <v>0</v>
      </c>
      <c r="E172" s="118">
        <v>0</v>
      </c>
      <c r="F172" s="118">
        <v>8845206097.3299999</v>
      </c>
    </row>
    <row r="173" spans="1:8" x14ac:dyDescent="0.25">
      <c r="A173" s="117" t="s">
        <v>234</v>
      </c>
      <c r="B173" s="117" t="s">
        <v>235</v>
      </c>
      <c r="C173" s="118">
        <v>8845206097.3299999</v>
      </c>
      <c r="D173" s="118">
        <v>0</v>
      </c>
      <c r="E173" s="118">
        <v>0</v>
      </c>
      <c r="F173" s="118">
        <v>8845206097.3299999</v>
      </c>
    </row>
    <row r="174" spans="1:8" x14ac:dyDescent="0.25">
      <c r="A174" s="117" t="s">
        <v>236</v>
      </c>
      <c r="B174" s="117" t="s">
        <v>237</v>
      </c>
      <c r="C174" s="118">
        <v>8845206097.3299999</v>
      </c>
      <c r="D174" s="118">
        <v>0</v>
      </c>
      <c r="E174" s="118">
        <v>0</v>
      </c>
      <c r="F174" s="118">
        <v>8845206097.3299999</v>
      </c>
    </row>
    <row r="175" spans="1:8" x14ac:dyDescent="0.25">
      <c r="A175" s="117" t="s">
        <v>238</v>
      </c>
      <c r="B175" s="117" t="s">
        <v>239</v>
      </c>
      <c r="C175" s="118">
        <v>8845206097.3299999</v>
      </c>
      <c r="D175" s="118">
        <v>0</v>
      </c>
      <c r="E175" s="118">
        <v>0</v>
      </c>
      <c r="F175" s="118">
        <v>8845206097.3299999</v>
      </c>
    </row>
    <row r="176" spans="1:8" x14ac:dyDescent="0.25">
      <c r="A176" s="117" t="s">
        <v>240</v>
      </c>
      <c r="B176" s="117" t="s">
        <v>241</v>
      </c>
      <c r="C176" s="118">
        <v>39453497215.971397</v>
      </c>
      <c r="D176" s="118">
        <v>54063096919.220001</v>
      </c>
      <c r="E176" s="118">
        <v>37778323721.690002</v>
      </c>
      <c r="F176" s="118">
        <v>23168724018.441399</v>
      </c>
    </row>
    <row r="177" spans="1:6" ht="30" x14ac:dyDescent="0.25">
      <c r="A177" s="117" t="s">
        <v>242</v>
      </c>
      <c r="B177" s="117" t="s">
        <v>243</v>
      </c>
      <c r="C177" s="118">
        <v>21183881469.529999</v>
      </c>
      <c r="D177" s="118">
        <v>4619575011.2200003</v>
      </c>
      <c r="E177" s="118">
        <v>833138242.72000003</v>
      </c>
      <c r="F177" s="118">
        <v>17397444701.029999</v>
      </c>
    </row>
    <row r="178" spans="1:6" x14ac:dyDescent="0.25">
      <c r="A178" s="117" t="s">
        <v>244</v>
      </c>
      <c r="B178" s="117" t="s">
        <v>245</v>
      </c>
      <c r="C178" s="118">
        <v>420765402.5</v>
      </c>
      <c r="D178" s="118">
        <v>515623245.5</v>
      </c>
      <c r="E178" s="118">
        <v>108819627</v>
      </c>
      <c r="F178" s="118">
        <v>13961784</v>
      </c>
    </row>
    <row r="179" spans="1:6" x14ac:dyDescent="0.25">
      <c r="A179" s="117" t="s">
        <v>246</v>
      </c>
      <c r="B179" s="117" t="s">
        <v>245</v>
      </c>
      <c r="C179" s="118">
        <v>420765402.5</v>
      </c>
      <c r="D179" s="118">
        <v>515623245.5</v>
      </c>
      <c r="E179" s="118">
        <v>108819627</v>
      </c>
      <c r="F179" s="118">
        <v>13961784</v>
      </c>
    </row>
    <row r="180" spans="1:6" x14ac:dyDescent="0.25">
      <c r="A180" s="117" t="s">
        <v>247</v>
      </c>
      <c r="B180" s="117" t="s">
        <v>248</v>
      </c>
      <c r="C180" s="118">
        <v>20763116067.029999</v>
      </c>
      <c r="D180" s="118">
        <v>4103951765.7199998</v>
      </c>
      <c r="E180" s="118">
        <v>724318615.72000003</v>
      </c>
      <c r="F180" s="118">
        <v>17383482917.029999</v>
      </c>
    </row>
    <row r="181" spans="1:6" x14ac:dyDescent="0.25">
      <c r="A181" s="117" t="s">
        <v>249</v>
      </c>
      <c r="B181" s="117" t="s">
        <v>250</v>
      </c>
      <c r="C181" s="118">
        <v>20763116067.029999</v>
      </c>
      <c r="D181" s="118">
        <v>4103951765.7199998</v>
      </c>
      <c r="E181" s="118">
        <v>724318615.72000003</v>
      </c>
      <c r="F181" s="118">
        <v>17383482917.029999</v>
      </c>
    </row>
    <row r="182" spans="1:6" x14ac:dyDescent="0.25">
      <c r="A182" s="117" t="s">
        <v>251</v>
      </c>
      <c r="B182" s="117" t="s">
        <v>252</v>
      </c>
      <c r="C182" s="118">
        <v>1.4829999999999999E-3</v>
      </c>
      <c r="D182" s="118">
        <v>0</v>
      </c>
      <c r="E182" s="118">
        <v>0</v>
      </c>
      <c r="F182" s="118">
        <v>1.4829999999999999E-3</v>
      </c>
    </row>
    <row r="183" spans="1:6" x14ac:dyDescent="0.25">
      <c r="A183" s="117" t="s">
        <v>253</v>
      </c>
      <c r="B183" s="117" t="s">
        <v>30</v>
      </c>
      <c r="C183" s="118">
        <v>1.4829999999999999E-3</v>
      </c>
      <c r="D183" s="118">
        <v>0</v>
      </c>
      <c r="E183" s="118">
        <v>0</v>
      </c>
      <c r="F183" s="118">
        <v>1.4829999999999999E-3</v>
      </c>
    </row>
    <row r="184" spans="1:6" x14ac:dyDescent="0.25">
      <c r="A184" s="117" t="s">
        <v>254</v>
      </c>
      <c r="B184" s="117" t="s">
        <v>30</v>
      </c>
      <c r="C184" s="118">
        <v>1.4829999999999999E-3</v>
      </c>
      <c r="D184" s="118">
        <v>0</v>
      </c>
      <c r="E184" s="118">
        <v>0</v>
      </c>
      <c r="F184" s="118">
        <v>1.4829999999999999E-3</v>
      </c>
    </row>
    <row r="185" spans="1:6" x14ac:dyDescent="0.25">
      <c r="A185" s="117" t="s">
        <v>255</v>
      </c>
      <c r="B185" s="117" t="s">
        <v>256</v>
      </c>
      <c r="C185" s="118">
        <v>1224415031</v>
      </c>
      <c r="D185" s="118">
        <v>1784886416</v>
      </c>
      <c r="E185" s="118">
        <v>925788517</v>
      </c>
      <c r="F185" s="118">
        <v>365317132</v>
      </c>
    </row>
    <row r="186" spans="1:6" x14ac:dyDescent="0.25">
      <c r="A186" s="117" t="s">
        <v>257</v>
      </c>
      <c r="B186" s="117" t="s">
        <v>258</v>
      </c>
      <c r="C186" s="118">
        <v>656995877</v>
      </c>
      <c r="D186" s="118">
        <v>1315000416</v>
      </c>
      <c r="E186" s="118">
        <v>658004539</v>
      </c>
      <c r="F186" s="118">
        <v>0</v>
      </c>
    </row>
    <row r="187" spans="1:6" x14ac:dyDescent="0.25">
      <c r="A187" s="117" t="s">
        <v>259</v>
      </c>
      <c r="B187" s="117" t="s">
        <v>260</v>
      </c>
      <c r="C187" s="118">
        <v>656995877</v>
      </c>
      <c r="D187" s="118">
        <v>1315000416</v>
      </c>
      <c r="E187" s="118">
        <v>658004539</v>
      </c>
      <c r="F187" s="118">
        <v>0</v>
      </c>
    </row>
    <row r="188" spans="1:6" x14ac:dyDescent="0.25">
      <c r="A188" s="117" t="s">
        <v>261</v>
      </c>
      <c r="B188" s="117" t="s">
        <v>262</v>
      </c>
      <c r="C188" s="118">
        <v>336356288</v>
      </c>
      <c r="D188" s="118">
        <v>7760268</v>
      </c>
      <c r="E188" s="118">
        <v>36691302</v>
      </c>
      <c r="F188" s="118">
        <v>365287322</v>
      </c>
    </row>
    <row r="189" spans="1:6" x14ac:dyDescent="0.25">
      <c r="A189" s="117" t="s">
        <v>263</v>
      </c>
      <c r="B189" s="117" t="s">
        <v>262</v>
      </c>
      <c r="C189" s="118">
        <v>336356288</v>
      </c>
      <c r="D189" s="118">
        <v>7760268</v>
      </c>
      <c r="E189" s="118">
        <v>36691302</v>
      </c>
      <c r="F189" s="118">
        <v>365287322</v>
      </c>
    </row>
    <row r="190" spans="1:6" x14ac:dyDescent="0.25">
      <c r="A190" s="117" t="s">
        <v>264</v>
      </c>
      <c r="B190" s="117" t="s">
        <v>265</v>
      </c>
      <c r="C190" s="118">
        <v>231062866</v>
      </c>
      <c r="D190" s="118">
        <v>462125732</v>
      </c>
      <c r="E190" s="118">
        <v>231092676</v>
      </c>
      <c r="F190" s="118">
        <v>29810</v>
      </c>
    </row>
    <row r="191" spans="1:6" ht="30" x14ac:dyDescent="0.25">
      <c r="A191" s="117" t="s">
        <v>266</v>
      </c>
      <c r="B191" s="117" t="s">
        <v>267</v>
      </c>
      <c r="C191" s="118">
        <v>231062866</v>
      </c>
      <c r="D191" s="118">
        <v>462125732</v>
      </c>
      <c r="E191" s="118">
        <v>231092676</v>
      </c>
      <c r="F191" s="118">
        <v>29810</v>
      </c>
    </row>
    <row r="192" spans="1:6" x14ac:dyDescent="0.25">
      <c r="A192" s="117" t="s">
        <v>268</v>
      </c>
      <c r="B192" s="117" t="s">
        <v>269</v>
      </c>
      <c r="C192" s="118">
        <v>604442838</v>
      </c>
      <c r="D192" s="118">
        <v>6890201137</v>
      </c>
      <c r="E192" s="118">
        <v>7983927981</v>
      </c>
      <c r="F192" s="118">
        <v>1698169682</v>
      </c>
    </row>
    <row r="193" spans="1:6" x14ac:dyDescent="0.25">
      <c r="A193" s="117" t="s">
        <v>270</v>
      </c>
      <c r="B193" s="117" t="s">
        <v>271</v>
      </c>
      <c r="C193" s="118">
        <v>119506658</v>
      </c>
      <c r="D193" s="118">
        <v>2412018442</v>
      </c>
      <c r="E193" s="118">
        <v>3119849220</v>
      </c>
      <c r="F193" s="118">
        <v>827337436</v>
      </c>
    </row>
    <row r="194" spans="1:6" x14ac:dyDescent="0.25">
      <c r="A194" s="117" t="s">
        <v>272</v>
      </c>
      <c r="B194" s="117" t="s">
        <v>271</v>
      </c>
      <c r="C194" s="118">
        <v>119506658</v>
      </c>
      <c r="D194" s="118">
        <v>2412018442</v>
      </c>
      <c r="E194" s="118">
        <v>3119849220</v>
      </c>
      <c r="F194" s="118">
        <v>827337436</v>
      </c>
    </row>
    <row r="195" spans="1:6" x14ac:dyDescent="0.25">
      <c r="A195" s="117" t="s">
        <v>273</v>
      </c>
      <c r="B195" s="117" t="s">
        <v>274</v>
      </c>
      <c r="C195" s="118">
        <v>90092551</v>
      </c>
      <c r="D195" s="118">
        <v>1597677560</v>
      </c>
      <c r="E195" s="118">
        <v>2055236734</v>
      </c>
      <c r="F195" s="118">
        <v>547651725</v>
      </c>
    </row>
    <row r="196" spans="1:6" x14ac:dyDescent="0.25">
      <c r="A196" s="117" t="s">
        <v>275</v>
      </c>
      <c r="B196" s="117" t="s">
        <v>274</v>
      </c>
      <c r="C196" s="118">
        <v>90092551</v>
      </c>
      <c r="D196" s="118">
        <v>1597677560</v>
      </c>
      <c r="E196" s="118">
        <v>2055236734</v>
      </c>
      <c r="F196" s="118">
        <v>547651725</v>
      </c>
    </row>
    <row r="197" spans="1:6" x14ac:dyDescent="0.25">
      <c r="A197" s="117" t="s">
        <v>276</v>
      </c>
      <c r="B197" s="117" t="s">
        <v>277</v>
      </c>
      <c r="C197" s="118">
        <v>0</v>
      </c>
      <c r="D197" s="118">
        <v>18604111</v>
      </c>
      <c r="E197" s="118">
        <v>18604111</v>
      </c>
      <c r="F197" s="118">
        <v>0</v>
      </c>
    </row>
    <row r="198" spans="1:6" x14ac:dyDescent="0.25">
      <c r="A198" s="117" t="s">
        <v>278</v>
      </c>
      <c r="B198" s="117" t="s">
        <v>277</v>
      </c>
      <c r="C198" s="118">
        <v>0</v>
      </c>
      <c r="D198" s="118">
        <v>18604111</v>
      </c>
      <c r="E198" s="118">
        <v>18604111</v>
      </c>
      <c r="F198" s="118">
        <v>0</v>
      </c>
    </row>
    <row r="199" spans="1:6" x14ac:dyDescent="0.25">
      <c r="A199" s="117" t="s">
        <v>279</v>
      </c>
      <c r="B199" s="117" t="s">
        <v>280</v>
      </c>
      <c r="C199" s="118">
        <v>7474074</v>
      </c>
      <c r="D199" s="118">
        <v>1900499790</v>
      </c>
      <c r="E199" s="118">
        <v>1896588232</v>
      </c>
      <c r="F199" s="118">
        <v>3562516</v>
      </c>
    </row>
    <row r="200" spans="1:6" x14ac:dyDescent="0.25">
      <c r="A200" s="117" t="s">
        <v>281</v>
      </c>
      <c r="B200" s="117" t="s">
        <v>280</v>
      </c>
      <c r="C200" s="118">
        <v>7474074</v>
      </c>
      <c r="D200" s="118">
        <v>1900499790</v>
      </c>
      <c r="E200" s="118">
        <v>1896588232</v>
      </c>
      <c r="F200" s="118">
        <v>3562516</v>
      </c>
    </row>
    <row r="201" spans="1:6" x14ac:dyDescent="0.25">
      <c r="A201" s="117" t="s">
        <v>282</v>
      </c>
      <c r="B201" s="117" t="s">
        <v>283</v>
      </c>
      <c r="C201" s="118">
        <v>0</v>
      </c>
      <c r="D201" s="118">
        <v>35444033</v>
      </c>
      <c r="E201" s="118">
        <v>35444033</v>
      </c>
      <c r="F201" s="118">
        <v>0</v>
      </c>
    </row>
    <row r="202" spans="1:6" x14ac:dyDescent="0.25">
      <c r="A202" s="117" t="s">
        <v>284</v>
      </c>
      <c r="B202" s="117" t="s">
        <v>283</v>
      </c>
      <c r="C202" s="118">
        <v>0</v>
      </c>
      <c r="D202" s="118">
        <v>35444033</v>
      </c>
      <c r="E202" s="118">
        <v>35444033</v>
      </c>
      <c r="F202" s="118">
        <v>0</v>
      </c>
    </row>
    <row r="203" spans="1:6" x14ac:dyDescent="0.25">
      <c r="A203" s="117" t="s">
        <v>285</v>
      </c>
      <c r="B203" s="117" t="s">
        <v>286</v>
      </c>
      <c r="C203" s="118">
        <v>58044982</v>
      </c>
      <c r="D203" s="118">
        <v>136644734</v>
      </c>
      <c r="E203" s="118">
        <v>129200896</v>
      </c>
      <c r="F203" s="118">
        <v>50601144</v>
      </c>
    </row>
    <row r="204" spans="1:6" x14ac:dyDescent="0.25">
      <c r="A204" s="117" t="s">
        <v>287</v>
      </c>
      <c r="B204" s="117" t="s">
        <v>286</v>
      </c>
      <c r="C204" s="118">
        <v>58044982</v>
      </c>
      <c r="D204" s="118">
        <v>136644734</v>
      </c>
      <c r="E204" s="118">
        <v>129200896</v>
      </c>
      <c r="F204" s="118">
        <v>50601144</v>
      </c>
    </row>
    <row r="205" spans="1:6" ht="30" x14ac:dyDescent="0.25">
      <c r="A205" s="117" t="s">
        <v>288</v>
      </c>
      <c r="B205" s="117" t="s">
        <v>289</v>
      </c>
      <c r="C205" s="118">
        <v>296357365</v>
      </c>
      <c r="D205" s="118">
        <v>770655417</v>
      </c>
      <c r="E205" s="118">
        <v>726183191</v>
      </c>
      <c r="F205" s="118">
        <v>251885139</v>
      </c>
    </row>
    <row r="206" spans="1:6" ht="30" x14ac:dyDescent="0.25">
      <c r="A206" s="117" t="s">
        <v>290</v>
      </c>
      <c r="B206" s="117" t="s">
        <v>289</v>
      </c>
      <c r="C206" s="118">
        <v>296357365</v>
      </c>
      <c r="D206" s="118">
        <v>770655417</v>
      </c>
      <c r="E206" s="118">
        <v>726183191</v>
      </c>
      <c r="F206" s="118">
        <v>251885139</v>
      </c>
    </row>
    <row r="207" spans="1:6" x14ac:dyDescent="0.25">
      <c r="A207" s="117" t="s">
        <v>291</v>
      </c>
      <c r="B207" s="117" t="s">
        <v>292</v>
      </c>
      <c r="C207" s="118">
        <v>32967208</v>
      </c>
      <c r="D207" s="118">
        <v>18657050</v>
      </c>
      <c r="E207" s="118">
        <v>2821564</v>
      </c>
      <c r="F207" s="118">
        <v>17131722</v>
      </c>
    </row>
    <row r="208" spans="1:6" x14ac:dyDescent="0.25">
      <c r="A208" s="117" t="s">
        <v>293</v>
      </c>
      <c r="B208" s="117" t="s">
        <v>292</v>
      </c>
      <c r="C208" s="118">
        <v>32967208</v>
      </c>
      <c r="D208" s="118">
        <v>18657050</v>
      </c>
      <c r="E208" s="118">
        <v>2821564</v>
      </c>
      <c r="F208" s="118">
        <v>17131722</v>
      </c>
    </row>
    <row r="209" spans="1:6" x14ac:dyDescent="0.25">
      <c r="A209" s="117" t="s">
        <v>294</v>
      </c>
      <c r="B209" s="117" t="s">
        <v>295</v>
      </c>
      <c r="C209" s="118">
        <v>4583059356</v>
      </c>
      <c r="D209" s="118">
        <v>14697913952</v>
      </c>
      <c r="E209" s="118">
        <v>11549200142</v>
      </c>
      <c r="F209" s="118">
        <v>1434345546</v>
      </c>
    </row>
    <row r="210" spans="1:6" x14ac:dyDescent="0.25">
      <c r="A210" s="117" t="s">
        <v>296</v>
      </c>
      <c r="B210" s="117" t="s">
        <v>297</v>
      </c>
      <c r="C210" s="118">
        <v>95606513</v>
      </c>
      <c r="D210" s="118">
        <v>267615968</v>
      </c>
      <c r="E210" s="118">
        <v>194546995</v>
      </c>
      <c r="F210" s="118">
        <v>22537540</v>
      </c>
    </row>
    <row r="211" spans="1:6" x14ac:dyDescent="0.25">
      <c r="A211" s="117" t="s">
        <v>298</v>
      </c>
      <c r="B211" s="117" t="s">
        <v>299</v>
      </c>
      <c r="C211" s="118">
        <v>95606513</v>
      </c>
      <c r="D211" s="118">
        <v>133807968</v>
      </c>
      <c r="E211" s="118">
        <v>60738995</v>
      </c>
      <c r="F211" s="118">
        <v>22537540</v>
      </c>
    </row>
    <row r="212" spans="1:6" x14ac:dyDescent="0.25">
      <c r="A212" s="117" t="s">
        <v>300</v>
      </c>
      <c r="B212" s="117" t="s">
        <v>301</v>
      </c>
      <c r="C212" s="118">
        <v>0</v>
      </c>
      <c r="D212" s="118">
        <v>133808000</v>
      </c>
      <c r="E212" s="118">
        <v>133808000</v>
      </c>
      <c r="F212" s="118">
        <v>0</v>
      </c>
    </row>
    <row r="213" spans="1:6" x14ac:dyDescent="0.25">
      <c r="A213" s="117" t="s">
        <v>302</v>
      </c>
      <c r="B213" s="117" t="s">
        <v>303</v>
      </c>
      <c r="C213" s="118">
        <v>2727933</v>
      </c>
      <c r="D213" s="118">
        <v>5454933</v>
      </c>
      <c r="E213" s="118">
        <v>2727000</v>
      </c>
      <c r="F213" s="118">
        <v>0</v>
      </c>
    </row>
    <row r="214" spans="1:6" x14ac:dyDescent="0.25">
      <c r="A214" s="117" t="s">
        <v>304</v>
      </c>
      <c r="B214" s="117" t="s">
        <v>299</v>
      </c>
      <c r="C214" s="118">
        <v>2727933</v>
      </c>
      <c r="D214" s="118">
        <v>2727933</v>
      </c>
      <c r="E214" s="118">
        <v>0</v>
      </c>
      <c r="F214" s="118">
        <v>0</v>
      </c>
    </row>
    <row r="215" spans="1:6" x14ac:dyDescent="0.25">
      <c r="A215" s="117" t="s">
        <v>305</v>
      </c>
      <c r="B215" s="117" t="s">
        <v>301</v>
      </c>
      <c r="C215" s="118">
        <v>0</v>
      </c>
      <c r="D215" s="118">
        <v>2727000</v>
      </c>
      <c r="E215" s="118">
        <v>2727000</v>
      </c>
      <c r="F215" s="118">
        <v>0</v>
      </c>
    </row>
    <row r="216" spans="1:6" x14ac:dyDescent="0.25">
      <c r="A216" s="117" t="s">
        <v>306</v>
      </c>
      <c r="B216" s="117" t="s">
        <v>307</v>
      </c>
      <c r="C216" s="118">
        <v>51045679</v>
      </c>
      <c r="D216" s="118">
        <v>222341908</v>
      </c>
      <c r="E216" s="118">
        <v>193640004</v>
      </c>
      <c r="F216" s="118">
        <v>22343775</v>
      </c>
    </row>
    <row r="217" spans="1:6" x14ac:dyDescent="0.25">
      <c r="A217" s="117" t="s">
        <v>308</v>
      </c>
      <c r="B217" s="117" t="s">
        <v>299</v>
      </c>
      <c r="C217" s="118">
        <v>51045679</v>
      </c>
      <c r="D217" s="118">
        <v>111573908</v>
      </c>
      <c r="E217" s="118">
        <v>82872004</v>
      </c>
      <c r="F217" s="118">
        <v>22343775</v>
      </c>
    </row>
    <row r="218" spans="1:6" x14ac:dyDescent="0.25">
      <c r="A218" s="117" t="s">
        <v>309</v>
      </c>
      <c r="B218" s="117" t="s">
        <v>301</v>
      </c>
      <c r="C218" s="118">
        <v>0</v>
      </c>
      <c r="D218" s="118">
        <v>110768000</v>
      </c>
      <c r="E218" s="118">
        <v>110768000</v>
      </c>
      <c r="F218" s="118">
        <v>0</v>
      </c>
    </row>
    <row r="219" spans="1:6" x14ac:dyDescent="0.25">
      <c r="A219" s="117" t="s">
        <v>310</v>
      </c>
      <c r="B219" s="117" t="s">
        <v>311</v>
      </c>
      <c r="C219" s="118">
        <v>733858</v>
      </c>
      <c r="D219" s="118">
        <v>43957400</v>
      </c>
      <c r="E219" s="118">
        <v>47521290</v>
      </c>
      <c r="F219" s="118">
        <v>4297748</v>
      </c>
    </row>
    <row r="220" spans="1:6" x14ac:dyDescent="0.25">
      <c r="A220" s="117" t="s">
        <v>312</v>
      </c>
      <c r="B220" s="117" t="s">
        <v>299</v>
      </c>
      <c r="C220" s="118">
        <v>733858</v>
      </c>
      <c r="D220" s="118">
        <v>21978400</v>
      </c>
      <c r="E220" s="118">
        <v>25542290</v>
      </c>
      <c r="F220" s="118">
        <v>4297748</v>
      </c>
    </row>
    <row r="221" spans="1:6" x14ac:dyDescent="0.25">
      <c r="A221" s="117" t="s">
        <v>313</v>
      </c>
      <c r="B221" s="117" t="s">
        <v>301</v>
      </c>
      <c r="C221" s="118">
        <v>0</v>
      </c>
      <c r="D221" s="118">
        <v>21979000</v>
      </c>
      <c r="E221" s="118">
        <v>21979000</v>
      </c>
      <c r="F221" s="118">
        <v>0</v>
      </c>
    </row>
    <row r="222" spans="1:6" x14ac:dyDescent="0.25">
      <c r="A222" s="117" t="s">
        <v>314</v>
      </c>
      <c r="B222" s="117" t="s">
        <v>315</v>
      </c>
      <c r="C222" s="118">
        <v>2962968</v>
      </c>
      <c r="D222" s="118">
        <v>5924968</v>
      </c>
      <c r="E222" s="118">
        <v>2962000</v>
      </c>
      <c r="F222" s="118">
        <v>0</v>
      </c>
    </row>
    <row r="223" spans="1:6" x14ac:dyDescent="0.25">
      <c r="A223" s="117" t="s">
        <v>316</v>
      </c>
      <c r="B223" s="117" t="s">
        <v>299</v>
      </c>
      <c r="C223" s="118">
        <v>2962968</v>
      </c>
      <c r="D223" s="118">
        <v>2962968</v>
      </c>
      <c r="E223" s="118">
        <v>0</v>
      </c>
      <c r="F223" s="118">
        <v>0</v>
      </c>
    </row>
    <row r="224" spans="1:6" x14ac:dyDescent="0.25">
      <c r="A224" s="117" t="s">
        <v>317</v>
      </c>
      <c r="B224" s="117" t="s">
        <v>301</v>
      </c>
      <c r="C224" s="118">
        <v>0</v>
      </c>
      <c r="D224" s="118">
        <v>2962000</v>
      </c>
      <c r="E224" s="118">
        <v>2962000</v>
      </c>
      <c r="F224" s="118">
        <v>0</v>
      </c>
    </row>
    <row r="225" spans="1:6" x14ac:dyDescent="0.25">
      <c r="A225" s="117" t="s">
        <v>318</v>
      </c>
      <c r="B225" s="117" t="s">
        <v>319</v>
      </c>
      <c r="C225" s="118">
        <v>28659717</v>
      </c>
      <c r="D225" s="118">
        <v>74999591</v>
      </c>
      <c r="E225" s="118">
        <v>46339874</v>
      </c>
      <c r="F225" s="118">
        <v>0</v>
      </c>
    </row>
    <row r="226" spans="1:6" x14ac:dyDescent="0.25">
      <c r="A226" s="117" t="s">
        <v>320</v>
      </c>
      <c r="B226" s="117" t="s">
        <v>299</v>
      </c>
      <c r="C226" s="118">
        <v>28659717</v>
      </c>
      <c r="D226" s="118">
        <v>37499591</v>
      </c>
      <c r="E226" s="118">
        <v>8839874</v>
      </c>
      <c r="F226" s="118">
        <v>0</v>
      </c>
    </row>
    <row r="227" spans="1:6" x14ac:dyDescent="0.25">
      <c r="A227" s="117" t="s">
        <v>321</v>
      </c>
      <c r="B227" s="117" t="s">
        <v>301</v>
      </c>
      <c r="C227" s="118">
        <v>0</v>
      </c>
      <c r="D227" s="118">
        <v>37500000</v>
      </c>
      <c r="E227" s="118">
        <v>37500000</v>
      </c>
      <c r="F227" s="118">
        <v>0</v>
      </c>
    </row>
    <row r="228" spans="1:6" x14ac:dyDescent="0.25">
      <c r="A228" s="117" t="s">
        <v>322</v>
      </c>
      <c r="B228" s="117" t="s">
        <v>323</v>
      </c>
      <c r="C228" s="118">
        <v>4138517177</v>
      </c>
      <c r="D228" s="118">
        <v>13221330910</v>
      </c>
      <c r="E228" s="118">
        <v>10388586611</v>
      </c>
      <c r="F228" s="118">
        <v>1305772878</v>
      </c>
    </row>
    <row r="229" spans="1:6" x14ac:dyDescent="0.25">
      <c r="A229" s="117" t="s">
        <v>324</v>
      </c>
      <c r="B229" s="117" t="s">
        <v>299</v>
      </c>
      <c r="C229" s="118">
        <v>4138517177</v>
      </c>
      <c r="D229" s="118">
        <v>6620325940</v>
      </c>
      <c r="E229" s="118">
        <v>3787581641</v>
      </c>
      <c r="F229" s="118">
        <v>1305772878</v>
      </c>
    </row>
    <row r="230" spans="1:6" x14ac:dyDescent="0.25">
      <c r="A230" s="117" t="s">
        <v>325</v>
      </c>
      <c r="B230" s="117" t="s">
        <v>301</v>
      </c>
      <c r="C230" s="118">
        <v>0</v>
      </c>
      <c r="D230" s="118">
        <v>6601004970</v>
      </c>
      <c r="E230" s="118">
        <v>6601004970</v>
      </c>
      <c r="F230" s="118">
        <v>0</v>
      </c>
    </row>
    <row r="231" spans="1:6" x14ac:dyDescent="0.25">
      <c r="A231" s="117" t="s">
        <v>326</v>
      </c>
      <c r="B231" s="117" t="s">
        <v>327</v>
      </c>
      <c r="C231" s="118">
        <v>110665366</v>
      </c>
      <c r="D231" s="118">
        <v>408207405</v>
      </c>
      <c r="E231" s="118">
        <v>334946144</v>
      </c>
      <c r="F231" s="118">
        <v>37404105</v>
      </c>
    </row>
    <row r="232" spans="1:6" x14ac:dyDescent="0.25">
      <c r="A232" s="117" t="s">
        <v>328</v>
      </c>
      <c r="B232" s="117" t="s">
        <v>329</v>
      </c>
      <c r="C232" s="118">
        <v>110665366</v>
      </c>
      <c r="D232" s="118">
        <v>204965405</v>
      </c>
      <c r="E232" s="118">
        <v>131704144</v>
      </c>
      <c r="F232" s="118">
        <v>37404105</v>
      </c>
    </row>
    <row r="233" spans="1:6" x14ac:dyDescent="0.25">
      <c r="A233" s="117" t="s">
        <v>330</v>
      </c>
      <c r="B233" s="117" t="s">
        <v>331</v>
      </c>
      <c r="C233" s="118">
        <v>0</v>
      </c>
      <c r="D233" s="118">
        <v>203242000</v>
      </c>
      <c r="E233" s="118">
        <v>203242000</v>
      </c>
      <c r="F233" s="118">
        <v>0</v>
      </c>
    </row>
    <row r="234" spans="1:6" x14ac:dyDescent="0.25">
      <c r="A234" s="117" t="s">
        <v>332</v>
      </c>
      <c r="B234" s="117" t="s">
        <v>333</v>
      </c>
      <c r="C234" s="118">
        <v>41333185</v>
      </c>
      <c r="D234" s="118">
        <v>82666185</v>
      </c>
      <c r="E234" s="118">
        <v>41333000</v>
      </c>
      <c r="F234" s="118">
        <v>0</v>
      </c>
    </row>
    <row r="235" spans="1:6" x14ac:dyDescent="0.25">
      <c r="A235" s="117" t="s">
        <v>334</v>
      </c>
      <c r="B235" s="117" t="s">
        <v>299</v>
      </c>
      <c r="C235" s="118">
        <v>41333185</v>
      </c>
      <c r="D235" s="118">
        <v>41333185</v>
      </c>
      <c r="E235" s="118">
        <v>0</v>
      </c>
      <c r="F235" s="118">
        <v>0</v>
      </c>
    </row>
    <row r="236" spans="1:6" x14ac:dyDescent="0.25">
      <c r="A236" s="117" t="s">
        <v>335</v>
      </c>
      <c r="B236" s="117" t="s">
        <v>301</v>
      </c>
      <c r="C236" s="118">
        <v>0</v>
      </c>
      <c r="D236" s="118">
        <v>41333000</v>
      </c>
      <c r="E236" s="118">
        <v>41333000</v>
      </c>
      <c r="F236" s="118">
        <v>0</v>
      </c>
    </row>
    <row r="237" spans="1:6" ht="30" x14ac:dyDescent="0.25">
      <c r="A237" s="117" t="s">
        <v>336</v>
      </c>
      <c r="B237" s="117" t="s">
        <v>337</v>
      </c>
      <c r="C237" s="118">
        <v>108365163</v>
      </c>
      <c r="D237" s="118">
        <v>360531887</v>
      </c>
      <c r="E237" s="118">
        <v>294156224</v>
      </c>
      <c r="F237" s="118">
        <v>41989500</v>
      </c>
    </row>
    <row r="238" spans="1:6" x14ac:dyDescent="0.25">
      <c r="A238" s="117" t="s">
        <v>338</v>
      </c>
      <c r="B238" s="117" t="s">
        <v>299</v>
      </c>
      <c r="C238" s="118">
        <v>108365163</v>
      </c>
      <c r="D238" s="118">
        <v>182839265</v>
      </c>
      <c r="E238" s="118">
        <v>116463602</v>
      </c>
      <c r="F238" s="118">
        <v>41989500</v>
      </c>
    </row>
    <row r="239" spans="1:6" x14ac:dyDescent="0.25">
      <c r="A239" s="117" t="s">
        <v>339</v>
      </c>
      <c r="B239" s="117" t="s">
        <v>301</v>
      </c>
      <c r="C239" s="118">
        <v>0</v>
      </c>
      <c r="D239" s="118">
        <v>177692622</v>
      </c>
      <c r="E239" s="118">
        <v>177692622</v>
      </c>
      <c r="F239" s="118">
        <v>0</v>
      </c>
    </row>
    <row r="240" spans="1:6" x14ac:dyDescent="0.25">
      <c r="A240" s="117" t="s">
        <v>340</v>
      </c>
      <c r="B240" s="117" t="s">
        <v>341</v>
      </c>
      <c r="C240" s="118">
        <v>2441797</v>
      </c>
      <c r="D240" s="118">
        <v>4882797</v>
      </c>
      <c r="E240" s="118">
        <v>2441000</v>
      </c>
      <c r="F240" s="118">
        <v>0</v>
      </c>
    </row>
    <row r="241" spans="1:6" x14ac:dyDescent="0.25">
      <c r="A241" s="117" t="s">
        <v>342</v>
      </c>
      <c r="B241" s="117" t="s">
        <v>299</v>
      </c>
      <c r="C241" s="118">
        <v>2441797</v>
      </c>
      <c r="D241" s="118">
        <v>2441797</v>
      </c>
      <c r="E241" s="118">
        <v>0</v>
      </c>
      <c r="F241" s="118">
        <v>0</v>
      </c>
    </row>
    <row r="242" spans="1:6" x14ac:dyDescent="0.25">
      <c r="A242" s="117" t="s">
        <v>343</v>
      </c>
      <c r="B242" s="117" t="s">
        <v>301</v>
      </c>
      <c r="C242" s="118">
        <v>0</v>
      </c>
      <c r="D242" s="118">
        <v>2441000</v>
      </c>
      <c r="E242" s="118">
        <v>2441000</v>
      </c>
      <c r="F242" s="118">
        <v>0</v>
      </c>
    </row>
    <row r="243" spans="1:6" x14ac:dyDescent="0.25">
      <c r="A243" s="117" t="s">
        <v>849</v>
      </c>
      <c r="B243" s="117" t="s">
        <v>848</v>
      </c>
      <c r="C243" s="118">
        <v>3304371.41</v>
      </c>
      <c r="D243" s="118">
        <v>0</v>
      </c>
      <c r="E243" s="118">
        <v>0</v>
      </c>
      <c r="F243" s="118">
        <v>3304371.41</v>
      </c>
    </row>
    <row r="244" spans="1:6" x14ac:dyDescent="0.25">
      <c r="A244" s="117" t="s">
        <v>847</v>
      </c>
      <c r="B244" s="117" t="s">
        <v>845</v>
      </c>
      <c r="C244" s="118">
        <v>3304371.41</v>
      </c>
      <c r="D244" s="118">
        <v>0</v>
      </c>
      <c r="E244" s="118">
        <v>0</v>
      </c>
      <c r="F244" s="118">
        <v>3304371.41</v>
      </c>
    </row>
    <row r="245" spans="1:6" x14ac:dyDescent="0.25">
      <c r="A245" s="117" t="s">
        <v>846</v>
      </c>
      <c r="B245" s="117" t="s">
        <v>845</v>
      </c>
      <c r="C245" s="118">
        <v>3304371.41</v>
      </c>
      <c r="D245" s="118">
        <v>0</v>
      </c>
      <c r="E245" s="118">
        <v>0</v>
      </c>
      <c r="F245" s="118">
        <v>3304371.41</v>
      </c>
    </row>
    <row r="246" spans="1:6" x14ac:dyDescent="0.25">
      <c r="A246" s="117" t="s">
        <v>345</v>
      </c>
      <c r="B246" s="117" t="s">
        <v>346</v>
      </c>
      <c r="C246" s="118">
        <v>208626669.19999999</v>
      </c>
      <c r="D246" s="118">
        <v>250704782.19999999</v>
      </c>
      <c r="E246" s="118">
        <v>42328113</v>
      </c>
      <c r="F246" s="118">
        <v>250000</v>
      </c>
    </row>
    <row r="247" spans="1:6" x14ac:dyDescent="0.25">
      <c r="A247" s="117" t="s">
        <v>347</v>
      </c>
      <c r="B247" s="117" t="s">
        <v>348</v>
      </c>
      <c r="C247" s="118">
        <v>166298556.19999999</v>
      </c>
      <c r="D247" s="118">
        <v>208376669.19999999</v>
      </c>
      <c r="E247" s="118">
        <v>42328113</v>
      </c>
      <c r="F247" s="118">
        <v>250000</v>
      </c>
    </row>
    <row r="248" spans="1:6" x14ac:dyDescent="0.25">
      <c r="A248" s="117" t="s">
        <v>349</v>
      </c>
      <c r="B248" s="117" t="s">
        <v>348</v>
      </c>
      <c r="C248" s="118">
        <v>166298556.19999999</v>
      </c>
      <c r="D248" s="118">
        <v>208376669.19999999</v>
      </c>
      <c r="E248" s="118">
        <v>42328113</v>
      </c>
      <c r="F248" s="118">
        <v>250000</v>
      </c>
    </row>
    <row r="249" spans="1:6" x14ac:dyDescent="0.25">
      <c r="A249" s="117" t="s">
        <v>974</v>
      </c>
      <c r="B249" s="117" t="s">
        <v>929</v>
      </c>
      <c r="C249" s="118">
        <v>42328113</v>
      </c>
      <c r="D249" s="118">
        <v>42328113</v>
      </c>
      <c r="E249" s="118">
        <v>0</v>
      </c>
      <c r="F249" s="118">
        <v>0</v>
      </c>
    </row>
    <row r="250" spans="1:6" x14ac:dyDescent="0.25">
      <c r="A250" s="117" t="s">
        <v>973</v>
      </c>
      <c r="B250" s="117" t="s">
        <v>929</v>
      </c>
      <c r="C250" s="118">
        <v>42328113</v>
      </c>
      <c r="D250" s="118">
        <v>42328113</v>
      </c>
      <c r="E250" s="118">
        <v>0</v>
      </c>
      <c r="F250" s="118">
        <v>0</v>
      </c>
    </row>
    <row r="251" spans="1:6" x14ac:dyDescent="0.25">
      <c r="A251" s="117" t="s">
        <v>350</v>
      </c>
      <c r="B251" s="117" t="s">
        <v>351</v>
      </c>
      <c r="C251" s="118">
        <v>11645767480.83</v>
      </c>
      <c r="D251" s="118">
        <v>25819815620.799999</v>
      </c>
      <c r="E251" s="118">
        <v>16443940725.969999</v>
      </c>
      <c r="F251" s="118">
        <v>2269892586</v>
      </c>
    </row>
    <row r="252" spans="1:6" x14ac:dyDescent="0.25">
      <c r="A252" s="117" t="s">
        <v>352</v>
      </c>
      <c r="B252" s="117" t="s">
        <v>353</v>
      </c>
      <c r="C252" s="118">
        <v>0</v>
      </c>
      <c r="D252" s="118">
        <v>500813000</v>
      </c>
      <c r="E252" s="118">
        <v>500813000</v>
      </c>
      <c r="F252" s="118">
        <v>0</v>
      </c>
    </row>
    <row r="253" spans="1:6" ht="30" x14ac:dyDescent="0.25">
      <c r="A253" s="117" t="s">
        <v>354</v>
      </c>
      <c r="B253" s="117" t="s">
        <v>355</v>
      </c>
      <c r="C253" s="118">
        <v>0</v>
      </c>
      <c r="D253" s="118">
        <v>500813000</v>
      </c>
      <c r="E253" s="118">
        <v>500813000</v>
      </c>
      <c r="F253" s="118">
        <v>0</v>
      </c>
    </row>
    <row r="254" spans="1:6" x14ac:dyDescent="0.25">
      <c r="A254" s="117" t="s">
        <v>356</v>
      </c>
      <c r="B254" s="117" t="s">
        <v>357</v>
      </c>
      <c r="C254" s="118">
        <v>0</v>
      </c>
      <c r="D254" s="118">
        <v>49794112</v>
      </c>
      <c r="E254" s="118">
        <v>49794112</v>
      </c>
      <c r="F254" s="118">
        <v>0</v>
      </c>
    </row>
    <row r="255" spans="1:6" x14ac:dyDescent="0.25">
      <c r="A255" s="117" t="s">
        <v>358</v>
      </c>
      <c r="B255" s="117" t="s">
        <v>357</v>
      </c>
      <c r="C255" s="118">
        <v>0</v>
      </c>
      <c r="D255" s="118">
        <v>49794112</v>
      </c>
      <c r="E255" s="118">
        <v>49794112</v>
      </c>
      <c r="F255" s="118">
        <v>0</v>
      </c>
    </row>
    <row r="256" spans="1:6" x14ac:dyDescent="0.25">
      <c r="A256" s="117" t="s">
        <v>359</v>
      </c>
      <c r="B256" s="117" t="s">
        <v>360</v>
      </c>
      <c r="C256" s="118">
        <v>56238856</v>
      </c>
      <c r="D256" s="118">
        <v>0</v>
      </c>
      <c r="E256" s="118">
        <v>0</v>
      </c>
      <c r="F256" s="118">
        <v>56238856</v>
      </c>
    </row>
    <row r="257" spans="1:6" x14ac:dyDescent="0.25">
      <c r="A257" s="117" t="s">
        <v>361</v>
      </c>
      <c r="B257" s="117" t="s">
        <v>360</v>
      </c>
      <c r="C257" s="118">
        <v>56238856</v>
      </c>
      <c r="D257" s="118">
        <v>0</v>
      </c>
      <c r="E257" s="118">
        <v>0</v>
      </c>
      <c r="F257" s="118">
        <v>56238856</v>
      </c>
    </row>
    <row r="258" spans="1:6" ht="30" x14ac:dyDescent="0.25">
      <c r="A258" s="117" t="s">
        <v>362</v>
      </c>
      <c r="B258" s="117" t="s">
        <v>363</v>
      </c>
      <c r="C258" s="118">
        <v>0</v>
      </c>
      <c r="D258" s="118">
        <v>662512900</v>
      </c>
      <c r="E258" s="118">
        <v>873446200</v>
      </c>
      <c r="F258" s="118">
        <v>210933300</v>
      </c>
    </row>
    <row r="259" spans="1:6" ht="30" x14ac:dyDescent="0.25">
      <c r="A259" s="117" t="s">
        <v>364</v>
      </c>
      <c r="B259" s="117" t="s">
        <v>365</v>
      </c>
      <c r="C259" s="118">
        <v>0</v>
      </c>
      <c r="D259" s="118">
        <v>441634700</v>
      </c>
      <c r="E259" s="118">
        <v>582247800</v>
      </c>
      <c r="F259" s="118">
        <v>140613100</v>
      </c>
    </row>
    <row r="260" spans="1:6" x14ac:dyDescent="0.25">
      <c r="A260" s="117" t="s">
        <v>366</v>
      </c>
      <c r="B260" s="117" t="s">
        <v>367</v>
      </c>
      <c r="C260" s="118">
        <v>0</v>
      </c>
      <c r="D260" s="118">
        <v>220878200</v>
      </c>
      <c r="E260" s="118">
        <v>291198400</v>
      </c>
      <c r="F260" s="118">
        <v>70320200</v>
      </c>
    </row>
    <row r="261" spans="1:6" x14ac:dyDescent="0.25">
      <c r="A261" s="117" t="s">
        <v>368</v>
      </c>
      <c r="B261" s="117" t="s">
        <v>369</v>
      </c>
      <c r="C261" s="118">
        <v>0</v>
      </c>
      <c r="D261" s="118">
        <v>5</v>
      </c>
      <c r="E261" s="118">
        <v>5</v>
      </c>
      <c r="F261" s="118">
        <v>0</v>
      </c>
    </row>
    <row r="262" spans="1:6" x14ac:dyDescent="0.25">
      <c r="A262" s="117" t="s">
        <v>370</v>
      </c>
      <c r="B262" s="117" t="s">
        <v>369</v>
      </c>
      <c r="C262" s="118">
        <v>0</v>
      </c>
      <c r="D262" s="118">
        <v>5</v>
      </c>
      <c r="E262" s="118">
        <v>5</v>
      </c>
      <c r="F262" s="118">
        <v>0</v>
      </c>
    </row>
    <row r="263" spans="1:6" x14ac:dyDescent="0.25">
      <c r="A263" s="117" t="s">
        <v>371</v>
      </c>
      <c r="B263" s="117" t="s">
        <v>372</v>
      </c>
      <c r="C263" s="118">
        <v>0</v>
      </c>
      <c r="D263" s="118">
        <v>1545554400</v>
      </c>
      <c r="E263" s="118">
        <v>2037670700</v>
      </c>
      <c r="F263" s="118">
        <v>492116300</v>
      </c>
    </row>
    <row r="264" spans="1:6" x14ac:dyDescent="0.25">
      <c r="A264" s="117" t="s">
        <v>373</v>
      </c>
      <c r="B264" s="117" t="s">
        <v>374</v>
      </c>
      <c r="C264" s="118">
        <v>0</v>
      </c>
      <c r="D264" s="118">
        <v>1324676200</v>
      </c>
      <c r="E264" s="118">
        <v>1746472300</v>
      </c>
      <c r="F264" s="118">
        <v>421796100</v>
      </c>
    </row>
    <row r="265" spans="1:6" x14ac:dyDescent="0.25">
      <c r="A265" s="117" t="s">
        <v>375</v>
      </c>
      <c r="B265" s="117" t="s">
        <v>376</v>
      </c>
      <c r="C265" s="118">
        <v>0</v>
      </c>
      <c r="D265" s="118">
        <v>220878200</v>
      </c>
      <c r="E265" s="118">
        <v>291198400</v>
      </c>
      <c r="F265" s="118">
        <v>70320200</v>
      </c>
    </row>
    <row r="266" spans="1:6" x14ac:dyDescent="0.25">
      <c r="A266" s="117" t="s">
        <v>377</v>
      </c>
      <c r="B266" s="117" t="s">
        <v>378</v>
      </c>
      <c r="C266" s="118">
        <v>52654841.149999999</v>
      </c>
      <c r="D266" s="118">
        <v>334818338</v>
      </c>
      <c r="E266" s="118">
        <v>282163496.85000002</v>
      </c>
      <c r="F266" s="118">
        <v>0</v>
      </c>
    </row>
    <row r="267" spans="1:6" x14ac:dyDescent="0.25">
      <c r="A267" s="117" t="s">
        <v>379</v>
      </c>
      <c r="B267" s="117" t="s">
        <v>378</v>
      </c>
      <c r="C267" s="118">
        <v>52654841.149999999</v>
      </c>
      <c r="D267" s="118">
        <v>334818338</v>
      </c>
      <c r="E267" s="118">
        <v>282163496.85000002</v>
      </c>
      <c r="F267" s="118">
        <v>0</v>
      </c>
    </row>
    <row r="268" spans="1:6" x14ac:dyDescent="0.25">
      <c r="A268" s="117" t="s">
        <v>380</v>
      </c>
      <c r="B268" s="117" t="s">
        <v>307</v>
      </c>
      <c r="C268" s="118">
        <v>11253255463</v>
      </c>
      <c r="D268" s="118">
        <v>21943286437.169998</v>
      </c>
      <c r="E268" s="118">
        <v>12197718866.17</v>
      </c>
      <c r="F268" s="118">
        <v>1507687892</v>
      </c>
    </row>
    <row r="269" spans="1:6" x14ac:dyDescent="0.25">
      <c r="A269" s="117" t="s">
        <v>381</v>
      </c>
      <c r="B269" s="117" t="s">
        <v>307</v>
      </c>
      <c r="C269" s="118">
        <v>11253255463</v>
      </c>
      <c r="D269" s="118">
        <v>21943286437.169998</v>
      </c>
      <c r="E269" s="118">
        <v>12197718866.17</v>
      </c>
      <c r="F269" s="118">
        <v>1507687892</v>
      </c>
    </row>
    <row r="270" spans="1:6" x14ac:dyDescent="0.25">
      <c r="A270" s="117" t="s">
        <v>382</v>
      </c>
      <c r="B270" s="117" t="s">
        <v>41</v>
      </c>
      <c r="C270" s="118">
        <v>283618320.68000001</v>
      </c>
      <c r="D270" s="118">
        <v>783036428.63</v>
      </c>
      <c r="E270" s="118">
        <v>502334345.94999999</v>
      </c>
      <c r="F270" s="118">
        <v>2916238</v>
      </c>
    </row>
    <row r="271" spans="1:6" x14ac:dyDescent="0.25">
      <c r="A271" s="117" t="s">
        <v>383</v>
      </c>
      <c r="B271" s="117" t="s">
        <v>41</v>
      </c>
      <c r="C271" s="118">
        <v>283618320.68000001</v>
      </c>
      <c r="D271" s="118">
        <v>783036428.63</v>
      </c>
      <c r="E271" s="118">
        <v>502334345.94999999</v>
      </c>
      <c r="F271" s="118">
        <v>2916238</v>
      </c>
    </row>
    <row r="272" spans="1:6" x14ac:dyDescent="0.25">
      <c r="A272" s="117" t="s">
        <v>385</v>
      </c>
      <c r="B272" s="117" t="s">
        <v>386</v>
      </c>
      <c r="C272" s="118">
        <v>19429691276.049999</v>
      </c>
      <c r="D272" s="118">
        <v>48752472745</v>
      </c>
      <c r="E272" s="118">
        <v>58702060393</v>
      </c>
      <c r="F272" s="118">
        <v>29379278924.049999</v>
      </c>
    </row>
    <row r="273" spans="1:6" x14ac:dyDescent="0.25">
      <c r="A273" s="117" t="s">
        <v>387</v>
      </c>
      <c r="B273" s="117" t="s">
        <v>388</v>
      </c>
      <c r="C273" s="118">
        <v>16278900863.92</v>
      </c>
      <c r="D273" s="118">
        <v>48627880633</v>
      </c>
      <c r="E273" s="118">
        <v>58577468281</v>
      </c>
      <c r="F273" s="118">
        <v>26228488511.919998</v>
      </c>
    </row>
    <row r="274" spans="1:6" x14ac:dyDescent="0.25">
      <c r="A274" s="117" t="s">
        <v>389</v>
      </c>
      <c r="B274" s="117" t="s">
        <v>390</v>
      </c>
      <c r="C274" s="118">
        <v>0</v>
      </c>
      <c r="D274" s="118">
        <v>23410787013.990002</v>
      </c>
      <c r="E274" s="118">
        <v>23410787013.990002</v>
      </c>
      <c r="F274" s="118">
        <v>0</v>
      </c>
    </row>
    <row r="275" spans="1:6" x14ac:dyDescent="0.25">
      <c r="A275" s="117" t="s">
        <v>391</v>
      </c>
      <c r="B275" s="117" t="s">
        <v>390</v>
      </c>
      <c r="C275" s="118">
        <v>0</v>
      </c>
      <c r="D275" s="118">
        <v>23410787013.990002</v>
      </c>
      <c r="E275" s="118">
        <v>23410787013.990002</v>
      </c>
      <c r="F275" s="118">
        <v>0</v>
      </c>
    </row>
    <row r="276" spans="1:6" x14ac:dyDescent="0.25">
      <c r="A276" s="117" t="s">
        <v>392</v>
      </c>
      <c r="B276" s="117" t="s">
        <v>393</v>
      </c>
      <c r="C276" s="118">
        <v>2267977687</v>
      </c>
      <c r="D276" s="118">
        <v>5840244654</v>
      </c>
      <c r="E276" s="118">
        <v>3572266967</v>
      </c>
      <c r="F276" s="118">
        <v>0</v>
      </c>
    </row>
    <row r="277" spans="1:6" x14ac:dyDescent="0.25">
      <c r="A277" s="117" t="s">
        <v>394</v>
      </c>
      <c r="B277" s="117" t="s">
        <v>393</v>
      </c>
      <c r="C277" s="118">
        <v>2267977687</v>
      </c>
      <c r="D277" s="118">
        <v>5840244654</v>
      </c>
      <c r="E277" s="118">
        <v>3572266967</v>
      </c>
      <c r="F277" s="118">
        <v>0</v>
      </c>
    </row>
    <row r="278" spans="1:6" x14ac:dyDescent="0.25">
      <c r="A278" s="117" t="s">
        <v>395</v>
      </c>
      <c r="B278" s="117" t="s">
        <v>396</v>
      </c>
      <c r="C278" s="118">
        <v>5923004820.9399996</v>
      </c>
      <c r="D278" s="118">
        <v>631716715</v>
      </c>
      <c r="E278" s="118">
        <v>1757473239</v>
      </c>
      <c r="F278" s="118">
        <v>7048761344.9399996</v>
      </c>
    </row>
    <row r="279" spans="1:6" x14ac:dyDescent="0.25">
      <c r="A279" s="117" t="s">
        <v>397</v>
      </c>
      <c r="B279" s="117" t="s">
        <v>396</v>
      </c>
      <c r="C279" s="118">
        <v>5923004820.9399996</v>
      </c>
      <c r="D279" s="118">
        <v>631716715</v>
      </c>
      <c r="E279" s="118">
        <v>1757473239</v>
      </c>
      <c r="F279" s="118">
        <v>7048761344.9399996</v>
      </c>
    </row>
    <row r="280" spans="1:6" x14ac:dyDescent="0.25">
      <c r="A280" s="117" t="s">
        <v>398</v>
      </c>
      <c r="B280" s="117" t="s">
        <v>399</v>
      </c>
      <c r="C280" s="118">
        <v>2998305462.2800002</v>
      </c>
      <c r="D280" s="118">
        <v>380735729</v>
      </c>
      <c r="E280" s="118">
        <v>1431438771</v>
      </c>
      <c r="F280" s="118">
        <v>4049008504.2800002</v>
      </c>
    </row>
    <row r="281" spans="1:6" x14ac:dyDescent="0.25">
      <c r="A281" s="117" t="s">
        <v>400</v>
      </c>
      <c r="B281" s="117" t="s">
        <v>399</v>
      </c>
      <c r="C281" s="118">
        <v>2998305462.2800002</v>
      </c>
      <c r="D281" s="118">
        <v>380735729</v>
      </c>
      <c r="E281" s="118">
        <v>1431438771</v>
      </c>
      <c r="F281" s="118">
        <v>4049008504.2800002</v>
      </c>
    </row>
    <row r="282" spans="1:6" x14ac:dyDescent="0.25">
      <c r="A282" s="117" t="s">
        <v>401</v>
      </c>
      <c r="B282" s="117" t="s">
        <v>402</v>
      </c>
      <c r="C282" s="118">
        <v>987676407.75999999</v>
      </c>
      <c r="D282" s="118">
        <v>1286446362</v>
      </c>
      <c r="E282" s="118">
        <v>2909545042</v>
      </c>
      <c r="F282" s="118">
        <v>2610775087.7600002</v>
      </c>
    </row>
    <row r="283" spans="1:6" x14ac:dyDescent="0.25">
      <c r="A283" s="117" t="s">
        <v>403</v>
      </c>
      <c r="B283" s="117" t="s">
        <v>402</v>
      </c>
      <c r="C283" s="118">
        <v>987676407.75999999</v>
      </c>
      <c r="D283" s="118">
        <v>1286446362</v>
      </c>
      <c r="E283" s="118">
        <v>2909545042</v>
      </c>
      <c r="F283" s="118">
        <v>2610775087.7600002</v>
      </c>
    </row>
    <row r="284" spans="1:6" x14ac:dyDescent="0.25">
      <c r="A284" s="117" t="s">
        <v>404</v>
      </c>
      <c r="B284" s="117" t="s">
        <v>405</v>
      </c>
      <c r="C284" s="118">
        <v>0</v>
      </c>
      <c r="D284" s="118">
        <v>137008938</v>
      </c>
      <c r="E284" s="118">
        <v>3359713578</v>
      </c>
      <c r="F284" s="118">
        <v>3222704640</v>
      </c>
    </row>
    <row r="285" spans="1:6" x14ac:dyDescent="0.25">
      <c r="A285" s="117" t="s">
        <v>406</v>
      </c>
      <c r="B285" s="117" t="s">
        <v>405</v>
      </c>
      <c r="C285" s="118">
        <v>0</v>
      </c>
      <c r="D285" s="118">
        <v>137008938</v>
      </c>
      <c r="E285" s="118">
        <v>3359713578</v>
      </c>
      <c r="F285" s="118">
        <v>3222704640</v>
      </c>
    </row>
    <row r="286" spans="1:6" x14ac:dyDescent="0.25">
      <c r="A286" s="117" t="s">
        <v>407</v>
      </c>
      <c r="B286" s="117" t="s">
        <v>224</v>
      </c>
      <c r="C286" s="118">
        <v>0</v>
      </c>
      <c r="D286" s="118">
        <v>37998079.439999998</v>
      </c>
      <c r="E286" s="118">
        <v>37998079.439999998</v>
      </c>
      <c r="F286" s="118">
        <v>0</v>
      </c>
    </row>
    <row r="287" spans="1:6" x14ac:dyDescent="0.25">
      <c r="A287" s="117" t="s">
        <v>408</v>
      </c>
      <c r="B287" s="117" t="s">
        <v>224</v>
      </c>
      <c r="C287" s="118">
        <v>0</v>
      </c>
      <c r="D287" s="118">
        <v>37998079.439999998</v>
      </c>
      <c r="E287" s="118">
        <v>37998079.439999998</v>
      </c>
      <c r="F287" s="118">
        <v>0</v>
      </c>
    </row>
    <row r="288" spans="1:6" x14ac:dyDescent="0.25">
      <c r="A288" s="117" t="s">
        <v>409</v>
      </c>
      <c r="B288" s="117" t="s">
        <v>410</v>
      </c>
      <c r="C288" s="118">
        <v>4101936485.9400001</v>
      </c>
      <c r="D288" s="118">
        <v>559504027</v>
      </c>
      <c r="E288" s="118">
        <v>1660390911</v>
      </c>
      <c r="F288" s="118">
        <v>5202823369.9399996</v>
      </c>
    </row>
    <row r="289" spans="1:6" x14ac:dyDescent="0.25">
      <c r="A289" s="117" t="s">
        <v>411</v>
      </c>
      <c r="B289" s="117" t="s">
        <v>410</v>
      </c>
      <c r="C289" s="118">
        <v>3628905749.4299998</v>
      </c>
      <c r="D289" s="118">
        <v>513891946</v>
      </c>
      <c r="E289" s="118">
        <v>1502084777</v>
      </c>
      <c r="F289" s="118">
        <v>4617098580.4300003</v>
      </c>
    </row>
    <row r="290" spans="1:6" x14ac:dyDescent="0.25">
      <c r="A290" s="117" t="s">
        <v>412</v>
      </c>
      <c r="B290" s="117" t="s">
        <v>413</v>
      </c>
      <c r="C290" s="118">
        <v>473030736.50999999</v>
      </c>
      <c r="D290" s="118">
        <v>45612081</v>
      </c>
      <c r="E290" s="118">
        <v>158306134</v>
      </c>
      <c r="F290" s="118">
        <v>585724789.50999999</v>
      </c>
    </row>
    <row r="291" spans="1:6" x14ac:dyDescent="0.25">
      <c r="A291" s="117" t="s">
        <v>414</v>
      </c>
      <c r="B291" s="117" t="s">
        <v>415</v>
      </c>
      <c r="C291" s="118">
        <v>0</v>
      </c>
      <c r="D291" s="118">
        <v>4374739612.4399996</v>
      </c>
      <c r="E291" s="118">
        <v>4460077770.4399996</v>
      </c>
      <c r="F291" s="118">
        <v>85338158</v>
      </c>
    </row>
    <row r="292" spans="1:6" x14ac:dyDescent="0.25">
      <c r="A292" s="117" t="s">
        <v>416</v>
      </c>
      <c r="B292" s="117" t="s">
        <v>415</v>
      </c>
      <c r="C292" s="118">
        <v>0</v>
      </c>
      <c r="D292" s="118">
        <v>4374739612.4399996</v>
      </c>
      <c r="E292" s="118">
        <v>4460077770.4399996</v>
      </c>
      <c r="F292" s="118">
        <v>85338158</v>
      </c>
    </row>
    <row r="293" spans="1:6" x14ac:dyDescent="0.25">
      <c r="A293" s="117" t="s">
        <v>417</v>
      </c>
      <c r="B293" s="117" t="s">
        <v>418</v>
      </c>
      <c r="C293" s="118">
        <v>0</v>
      </c>
      <c r="D293" s="118">
        <v>1076927900</v>
      </c>
      <c r="E293" s="118">
        <v>1441884800</v>
      </c>
      <c r="F293" s="118">
        <v>364956900</v>
      </c>
    </row>
    <row r="294" spans="1:6" x14ac:dyDescent="0.25">
      <c r="A294" s="117" t="s">
        <v>419</v>
      </c>
      <c r="B294" s="117" t="s">
        <v>418</v>
      </c>
      <c r="C294" s="118">
        <v>0</v>
      </c>
      <c r="D294" s="118">
        <v>1076927900</v>
      </c>
      <c r="E294" s="118">
        <v>1441884800</v>
      </c>
      <c r="F294" s="118">
        <v>364956900</v>
      </c>
    </row>
    <row r="295" spans="1:6" x14ac:dyDescent="0.25">
      <c r="A295" s="117" t="s">
        <v>420</v>
      </c>
      <c r="B295" s="117" t="s">
        <v>421</v>
      </c>
      <c r="C295" s="118">
        <v>0</v>
      </c>
      <c r="D295" s="118">
        <v>5669492255</v>
      </c>
      <c r="E295" s="118">
        <v>7590266617</v>
      </c>
      <c r="F295" s="118">
        <v>1920774362</v>
      </c>
    </row>
    <row r="296" spans="1:6" x14ac:dyDescent="0.25">
      <c r="A296" s="117" t="s">
        <v>422</v>
      </c>
      <c r="B296" s="117" t="s">
        <v>421</v>
      </c>
      <c r="C296" s="118">
        <v>0</v>
      </c>
      <c r="D296" s="118">
        <v>5669492255</v>
      </c>
      <c r="E296" s="118">
        <v>7590266617</v>
      </c>
      <c r="F296" s="118">
        <v>1920774362</v>
      </c>
    </row>
    <row r="297" spans="1:6" x14ac:dyDescent="0.25">
      <c r="A297" s="117" t="s">
        <v>423</v>
      </c>
      <c r="B297" s="117" t="s">
        <v>424</v>
      </c>
      <c r="C297" s="118">
        <v>0</v>
      </c>
      <c r="D297" s="118">
        <v>3408674683</v>
      </c>
      <c r="E297" s="118">
        <v>4569636028</v>
      </c>
      <c r="F297" s="118">
        <v>1160961345</v>
      </c>
    </row>
    <row r="298" spans="1:6" x14ac:dyDescent="0.25">
      <c r="A298" s="117" t="s">
        <v>425</v>
      </c>
      <c r="B298" s="117" t="s">
        <v>424</v>
      </c>
      <c r="C298" s="118">
        <v>0</v>
      </c>
      <c r="D298" s="118">
        <v>3408674683</v>
      </c>
      <c r="E298" s="118">
        <v>4569636028</v>
      </c>
      <c r="F298" s="118">
        <v>1160961345</v>
      </c>
    </row>
    <row r="299" spans="1:6" x14ac:dyDescent="0.25">
      <c r="A299" s="117" t="s">
        <v>426</v>
      </c>
      <c r="B299" s="117" t="s">
        <v>427</v>
      </c>
      <c r="C299" s="118">
        <v>0</v>
      </c>
      <c r="D299" s="118">
        <v>1766194000</v>
      </c>
      <c r="E299" s="118">
        <v>2328578800</v>
      </c>
      <c r="F299" s="118">
        <v>562384800</v>
      </c>
    </row>
    <row r="300" spans="1:6" x14ac:dyDescent="0.25">
      <c r="A300" s="117" t="s">
        <v>428</v>
      </c>
      <c r="B300" s="117" t="s">
        <v>427</v>
      </c>
      <c r="C300" s="118">
        <v>0</v>
      </c>
      <c r="D300" s="118">
        <v>1766194000</v>
      </c>
      <c r="E300" s="118">
        <v>2328578800</v>
      </c>
      <c r="F300" s="118">
        <v>562384800</v>
      </c>
    </row>
    <row r="301" spans="1:6" x14ac:dyDescent="0.25">
      <c r="A301" s="117" t="s">
        <v>429</v>
      </c>
      <c r="B301" s="117" t="s">
        <v>430</v>
      </c>
      <c r="C301" s="118">
        <v>0</v>
      </c>
      <c r="D301" s="118">
        <v>47410664.130000003</v>
      </c>
      <c r="E301" s="118">
        <v>47410664.130000003</v>
      </c>
      <c r="F301" s="118">
        <v>0</v>
      </c>
    </row>
    <row r="302" spans="1:6" x14ac:dyDescent="0.25">
      <c r="A302" s="117" t="s">
        <v>431</v>
      </c>
      <c r="B302" s="117" t="s">
        <v>430</v>
      </c>
      <c r="C302" s="118">
        <v>0</v>
      </c>
      <c r="D302" s="118">
        <v>47410664.130000003</v>
      </c>
      <c r="E302" s="118">
        <v>47410664.130000003</v>
      </c>
      <c r="F302" s="118">
        <v>0</v>
      </c>
    </row>
    <row r="303" spans="1:6" x14ac:dyDescent="0.25">
      <c r="A303" s="117" t="s">
        <v>432</v>
      </c>
      <c r="B303" s="117" t="s">
        <v>433</v>
      </c>
      <c r="C303" s="118">
        <v>3150790412.1300001</v>
      </c>
      <c r="D303" s="118">
        <v>124592112</v>
      </c>
      <c r="E303" s="118">
        <v>124592112</v>
      </c>
      <c r="F303" s="118">
        <v>3150790412.1300001</v>
      </c>
    </row>
    <row r="304" spans="1:6" x14ac:dyDescent="0.25">
      <c r="A304" s="117" t="s">
        <v>434</v>
      </c>
      <c r="B304" s="117" t="s">
        <v>410</v>
      </c>
      <c r="C304" s="118">
        <v>3150790412.1300001</v>
      </c>
      <c r="D304" s="118">
        <v>0</v>
      </c>
      <c r="E304" s="118">
        <v>0</v>
      </c>
      <c r="F304" s="118">
        <v>3150790412.1300001</v>
      </c>
    </row>
    <row r="305" spans="1:6" x14ac:dyDescent="0.25">
      <c r="A305" s="117" t="s">
        <v>435</v>
      </c>
      <c r="B305" s="117" t="s">
        <v>410</v>
      </c>
      <c r="C305" s="118">
        <v>3150790412.1300001</v>
      </c>
      <c r="D305" s="118">
        <v>0</v>
      </c>
      <c r="E305" s="118">
        <v>0</v>
      </c>
      <c r="F305" s="118">
        <v>3150790412.1300001</v>
      </c>
    </row>
    <row r="306" spans="1:6" x14ac:dyDescent="0.25">
      <c r="A306" s="117" t="s">
        <v>1000</v>
      </c>
      <c r="B306" s="117" t="s">
        <v>998</v>
      </c>
      <c r="C306" s="118">
        <v>0</v>
      </c>
      <c r="D306" s="118">
        <v>124592112</v>
      </c>
      <c r="E306" s="118">
        <v>124592112</v>
      </c>
      <c r="F306" s="118">
        <v>0</v>
      </c>
    </row>
    <row r="307" spans="1:6" x14ac:dyDescent="0.25">
      <c r="A307" s="117" t="s">
        <v>999</v>
      </c>
      <c r="B307" s="117" t="s">
        <v>998</v>
      </c>
      <c r="C307" s="118">
        <v>0</v>
      </c>
      <c r="D307" s="118">
        <v>124592112</v>
      </c>
      <c r="E307" s="118">
        <v>124592112</v>
      </c>
      <c r="F307" s="118">
        <v>0</v>
      </c>
    </row>
    <row r="308" spans="1:6" x14ac:dyDescent="0.25">
      <c r="A308" s="117" t="s">
        <v>436</v>
      </c>
      <c r="B308" s="117" t="s">
        <v>437</v>
      </c>
      <c r="C308" s="118">
        <v>6311638702.6199999</v>
      </c>
      <c r="D308" s="118">
        <v>0</v>
      </c>
      <c r="E308" s="118">
        <v>892171861.23000002</v>
      </c>
      <c r="F308" s="118">
        <v>7203810563.8500004</v>
      </c>
    </row>
    <row r="309" spans="1:6" x14ac:dyDescent="0.25">
      <c r="A309" s="117" t="s">
        <v>438</v>
      </c>
      <c r="B309" s="117" t="s">
        <v>439</v>
      </c>
      <c r="C309" s="118">
        <v>6311638702.6199999</v>
      </c>
      <c r="D309" s="118">
        <v>0</v>
      </c>
      <c r="E309" s="118">
        <v>892171861.23000002</v>
      </c>
      <c r="F309" s="118">
        <v>7203810563.8500004</v>
      </c>
    </row>
    <row r="310" spans="1:6" x14ac:dyDescent="0.25">
      <c r="A310" s="117" t="s">
        <v>440</v>
      </c>
      <c r="B310" s="117" t="s">
        <v>441</v>
      </c>
      <c r="C310" s="118">
        <v>6311638702.6199999</v>
      </c>
      <c r="D310" s="118">
        <v>0</v>
      </c>
      <c r="E310" s="118">
        <v>892171861.23000002</v>
      </c>
      <c r="F310" s="118">
        <v>7203810563.8500004</v>
      </c>
    </row>
    <row r="311" spans="1:6" x14ac:dyDescent="0.25">
      <c r="A311" s="117" t="s">
        <v>442</v>
      </c>
      <c r="B311" s="117" t="s">
        <v>441</v>
      </c>
      <c r="C311" s="118">
        <v>6311638702.6199999</v>
      </c>
      <c r="D311" s="118">
        <v>0</v>
      </c>
      <c r="E311" s="118">
        <v>892171861.23000002</v>
      </c>
      <c r="F311" s="118">
        <v>7203810563.8500004</v>
      </c>
    </row>
    <row r="312" spans="1:6" x14ac:dyDescent="0.25">
      <c r="A312" s="117" t="s">
        <v>443</v>
      </c>
      <c r="B312" s="117" t="s">
        <v>444</v>
      </c>
      <c r="C312" s="118">
        <v>151740843998.99899</v>
      </c>
      <c r="D312" s="118">
        <v>4392200832.79</v>
      </c>
      <c r="E312" s="118">
        <v>3583198820.0300002</v>
      </c>
      <c r="F312" s="118">
        <v>150931841986.23901</v>
      </c>
    </row>
    <row r="313" spans="1:6" x14ac:dyDescent="0.25">
      <c r="A313" s="117" t="s">
        <v>445</v>
      </c>
      <c r="B313" s="117" t="s">
        <v>446</v>
      </c>
      <c r="C313" s="118">
        <v>151740843998.99899</v>
      </c>
      <c r="D313" s="118">
        <v>4392200832.79</v>
      </c>
      <c r="E313" s="118">
        <v>3583198820.0300002</v>
      </c>
      <c r="F313" s="118">
        <v>150931841986.23901</v>
      </c>
    </row>
    <row r="314" spans="1:6" x14ac:dyDescent="0.25">
      <c r="A314" s="117" t="s">
        <v>447</v>
      </c>
      <c r="B314" s="117" t="s">
        <v>448</v>
      </c>
      <c r="C314" s="118">
        <v>-53788504787.151001</v>
      </c>
      <c r="D314" s="118">
        <v>0</v>
      </c>
      <c r="E314" s="118">
        <v>0</v>
      </c>
      <c r="F314" s="118">
        <v>-53788504787.151001</v>
      </c>
    </row>
    <row r="315" spans="1:6" x14ac:dyDescent="0.25">
      <c r="A315" s="117" t="s">
        <v>449</v>
      </c>
      <c r="B315" s="117" t="s">
        <v>450</v>
      </c>
      <c r="C315" s="118">
        <v>-53788504787.151001</v>
      </c>
      <c r="D315" s="118">
        <v>0</v>
      </c>
      <c r="E315" s="118">
        <v>0</v>
      </c>
      <c r="F315" s="118">
        <v>-53788504787.151001</v>
      </c>
    </row>
    <row r="316" spans="1:6" x14ac:dyDescent="0.25">
      <c r="A316" s="117" t="s">
        <v>451</v>
      </c>
      <c r="B316" s="117" t="s">
        <v>452</v>
      </c>
      <c r="C316" s="118">
        <v>-53788504787.151001</v>
      </c>
      <c r="D316" s="118">
        <v>0</v>
      </c>
      <c r="E316" s="118">
        <v>0</v>
      </c>
      <c r="F316" s="118">
        <v>-53788504787.151001</v>
      </c>
    </row>
    <row r="317" spans="1:6" x14ac:dyDescent="0.25">
      <c r="A317" s="117" t="s">
        <v>453</v>
      </c>
      <c r="B317" s="117" t="s">
        <v>454</v>
      </c>
      <c r="C317" s="118">
        <v>201971766308.12</v>
      </c>
      <c r="D317" s="118">
        <v>834618354.75999999</v>
      </c>
      <c r="E317" s="118">
        <v>3583198820.0300002</v>
      </c>
      <c r="F317" s="118">
        <v>204720346773.39001</v>
      </c>
    </row>
    <row r="318" spans="1:6" x14ac:dyDescent="0.25">
      <c r="A318" s="117" t="s">
        <v>455</v>
      </c>
      <c r="B318" s="117" t="s">
        <v>456</v>
      </c>
      <c r="C318" s="118">
        <v>212089290078.67001</v>
      </c>
      <c r="D318" s="118">
        <v>226564495</v>
      </c>
      <c r="E318" s="118">
        <v>3583198820.0300002</v>
      </c>
      <c r="F318" s="118">
        <v>215445924403.70001</v>
      </c>
    </row>
    <row r="319" spans="1:6" x14ac:dyDescent="0.25">
      <c r="A319" s="117" t="s">
        <v>457</v>
      </c>
      <c r="B319" s="117" t="s">
        <v>456</v>
      </c>
      <c r="C319" s="118">
        <v>216446128501.45001</v>
      </c>
      <c r="D319" s="118">
        <v>0</v>
      </c>
      <c r="E319" s="118">
        <v>3557582478.0300002</v>
      </c>
      <c r="F319" s="118">
        <v>220003710979.48001</v>
      </c>
    </row>
    <row r="320" spans="1:6" ht="30" x14ac:dyDescent="0.25">
      <c r="A320" s="117" t="s">
        <v>458</v>
      </c>
      <c r="B320" s="117" t="s">
        <v>459</v>
      </c>
      <c r="C320" s="118">
        <v>-4356838422.7799997</v>
      </c>
      <c r="D320" s="118">
        <v>226564495</v>
      </c>
      <c r="E320" s="118">
        <v>25616342</v>
      </c>
      <c r="F320" s="118">
        <v>-4557786575.7799997</v>
      </c>
    </row>
    <row r="321" spans="1:8" x14ac:dyDescent="0.25">
      <c r="A321" s="117" t="s">
        <v>460</v>
      </c>
      <c r="B321" s="117" t="s">
        <v>461</v>
      </c>
      <c r="C321" s="118">
        <v>-10117523770.549999</v>
      </c>
      <c r="D321" s="118">
        <v>608053859.75999999</v>
      </c>
      <c r="E321" s="118">
        <v>0</v>
      </c>
      <c r="F321" s="118">
        <v>-10725577630.309999</v>
      </c>
    </row>
    <row r="322" spans="1:8" x14ac:dyDescent="0.25">
      <c r="A322" s="117" t="s">
        <v>462</v>
      </c>
      <c r="B322" s="117" t="s">
        <v>461</v>
      </c>
      <c r="C322" s="118">
        <v>-7448601463.5200005</v>
      </c>
      <c r="D322" s="118">
        <v>0</v>
      </c>
      <c r="E322" s="118">
        <v>0</v>
      </c>
      <c r="F322" s="118">
        <v>-7448601463.5200005</v>
      </c>
    </row>
    <row r="323" spans="1:8" ht="30" x14ac:dyDescent="0.25">
      <c r="A323" s="117" t="s">
        <v>463</v>
      </c>
      <c r="B323" s="117" t="s">
        <v>459</v>
      </c>
      <c r="C323" s="118">
        <v>-2668922307.0300002</v>
      </c>
      <c r="D323" s="118">
        <v>608053859.75999999</v>
      </c>
      <c r="E323" s="118">
        <v>0</v>
      </c>
      <c r="F323" s="118">
        <v>-3276976166.79</v>
      </c>
    </row>
    <row r="324" spans="1:8" x14ac:dyDescent="0.25">
      <c r="A324" s="117" t="s">
        <v>464</v>
      </c>
      <c r="B324" s="117" t="s">
        <v>465</v>
      </c>
      <c r="C324" s="118">
        <v>3557582478.0300002</v>
      </c>
      <c r="D324" s="118">
        <v>3557582478.0300002</v>
      </c>
      <c r="E324" s="118">
        <v>0</v>
      </c>
      <c r="F324" s="118">
        <v>0</v>
      </c>
    </row>
    <row r="325" spans="1:8" x14ac:dyDescent="0.25">
      <c r="A325" s="117" t="s">
        <v>466</v>
      </c>
      <c r="B325" s="117" t="s">
        <v>467</v>
      </c>
      <c r="C325" s="118">
        <v>3557582478.0300002</v>
      </c>
      <c r="D325" s="118">
        <v>3557582478.0300002</v>
      </c>
      <c r="E325" s="118">
        <v>0</v>
      </c>
      <c r="F325" s="118">
        <v>0</v>
      </c>
    </row>
    <row r="326" spans="1:8" x14ac:dyDescent="0.25">
      <c r="A326" s="117" t="s">
        <v>468</v>
      </c>
      <c r="B326" s="117" t="s">
        <v>469</v>
      </c>
      <c r="C326" s="118">
        <v>3557582478.0300002</v>
      </c>
      <c r="D326" s="118">
        <v>3557582478.0300002</v>
      </c>
      <c r="E326" s="118">
        <v>0</v>
      </c>
      <c r="F326" s="118">
        <v>0</v>
      </c>
    </row>
    <row r="327" spans="1:8" x14ac:dyDescent="0.25">
      <c r="A327" s="117" t="s">
        <v>475</v>
      </c>
      <c r="B327" s="117" t="s">
        <v>476</v>
      </c>
      <c r="C327" s="118">
        <v>0</v>
      </c>
      <c r="D327" s="118">
        <v>935415471</v>
      </c>
      <c r="E327" s="118">
        <v>86329335301</v>
      </c>
      <c r="F327" s="118">
        <v>85393919830</v>
      </c>
      <c r="G327" s="297"/>
      <c r="H327" s="298"/>
    </row>
    <row r="328" spans="1:8" x14ac:dyDescent="0.25">
      <c r="A328" s="117" t="s">
        <v>477</v>
      </c>
      <c r="B328" s="117" t="s">
        <v>478</v>
      </c>
      <c r="C328" s="118">
        <v>0</v>
      </c>
      <c r="D328" s="118">
        <v>258540</v>
      </c>
      <c r="E328" s="118">
        <v>1240992</v>
      </c>
      <c r="F328" s="118">
        <v>982452</v>
      </c>
    </row>
    <row r="329" spans="1:8" ht="30" x14ac:dyDescent="0.25">
      <c r="A329" s="117" t="s">
        <v>479</v>
      </c>
      <c r="B329" s="117" t="s">
        <v>972</v>
      </c>
      <c r="C329" s="118">
        <v>0</v>
      </c>
      <c r="D329" s="118">
        <v>258540</v>
      </c>
      <c r="E329" s="118">
        <v>1240992</v>
      </c>
      <c r="F329" s="118">
        <v>982452</v>
      </c>
    </row>
    <row r="330" spans="1:8" x14ac:dyDescent="0.25">
      <c r="A330" s="117" t="s">
        <v>480</v>
      </c>
      <c r="B330" s="117" t="s">
        <v>28</v>
      </c>
      <c r="C330" s="118">
        <v>0</v>
      </c>
      <c r="D330" s="118">
        <v>258540</v>
      </c>
      <c r="E330" s="118">
        <v>1240992</v>
      </c>
      <c r="F330" s="118">
        <v>982452</v>
      </c>
    </row>
    <row r="331" spans="1:8" x14ac:dyDescent="0.25">
      <c r="A331" s="117" t="s">
        <v>481</v>
      </c>
      <c r="B331" s="117" t="s">
        <v>28</v>
      </c>
      <c r="C331" s="118">
        <v>0</v>
      </c>
      <c r="D331" s="118">
        <v>258540</v>
      </c>
      <c r="E331" s="118">
        <v>1240992</v>
      </c>
      <c r="F331" s="118">
        <v>982452</v>
      </c>
    </row>
    <row r="332" spans="1:8" x14ac:dyDescent="0.25">
      <c r="A332" s="117" t="s">
        <v>483</v>
      </c>
      <c r="B332" s="117" t="s">
        <v>484</v>
      </c>
      <c r="C332" s="118">
        <v>0</v>
      </c>
      <c r="D332" s="118">
        <v>935033920</v>
      </c>
      <c r="E332" s="118">
        <v>86054482613.580002</v>
      </c>
      <c r="F332" s="118">
        <v>85119448693.580002</v>
      </c>
    </row>
    <row r="333" spans="1:8" x14ac:dyDescent="0.25">
      <c r="A333" s="117" t="s">
        <v>485</v>
      </c>
      <c r="B333" s="117" t="s">
        <v>486</v>
      </c>
      <c r="C333" s="118">
        <v>0</v>
      </c>
      <c r="D333" s="118">
        <v>703971054</v>
      </c>
      <c r="E333" s="118">
        <v>78436135881.580002</v>
      </c>
      <c r="F333" s="118">
        <v>77732164827.580002</v>
      </c>
    </row>
    <row r="334" spans="1:8" x14ac:dyDescent="0.25">
      <c r="A334" s="117" t="s">
        <v>487</v>
      </c>
      <c r="B334" s="117" t="s">
        <v>488</v>
      </c>
      <c r="C334" s="118">
        <v>0</v>
      </c>
      <c r="D334" s="118">
        <v>703971054</v>
      </c>
      <c r="E334" s="118">
        <v>74478659559.580002</v>
      </c>
      <c r="F334" s="118">
        <v>73774688505.580002</v>
      </c>
    </row>
    <row r="335" spans="1:8" x14ac:dyDescent="0.25">
      <c r="A335" s="117" t="s">
        <v>489</v>
      </c>
      <c r="B335" s="117" t="s">
        <v>490</v>
      </c>
      <c r="C335" s="118">
        <v>0</v>
      </c>
      <c r="D335" s="118">
        <v>0</v>
      </c>
      <c r="E335" s="118">
        <v>3957476322</v>
      </c>
      <c r="F335" s="118">
        <v>3957476322</v>
      </c>
    </row>
    <row r="336" spans="1:8" x14ac:dyDescent="0.25">
      <c r="A336" s="117" t="s">
        <v>491</v>
      </c>
      <c r="B336" s="117" t="s">
        <v>492</v>
      </c>
      <c r="C336" s="118">
        <v>0</v>
      </c>
      <c r="D336" s="118">
        <v>231062866</v>
      </c>
      <c r="E336" s="118">
        <v>7618346732</v>
      </c>
      <c r="F336" s="118">
        <v>7387283866</v>
      </c>
    </row>
    <row r="337" spans="1:8" x14ac:dyDescent="0.25">
      <c r="A337" s="117" t="s">
        <v>493</v>
      </c>
      <c r="B337" s="117" t="s">
        <v>494</v>
      </c>
      <c r="C337" s="118">
        <v>0</v>
      </c>
      <c r="D337" s="118">
        <v>231062866</v>
      </c>
      <c r="E337" s="118">
        <v>7618346732</v>
      </c>
      <c r="F337" s="118">
        <v>7387283866</v>
      </c>
    </row>
    <row r="338" spans="1:8" x14ac:dyDescent="0.25">
      <c r="A338" s="117" t="s">
        <v>495</v>
      </c>
      <c r="B338" s="117" t="s">
        <v>496</v>
      </c>
      <c r="C338" s="118">
        <v>0</v>
      </c>
      <c r="D338" s="118">
        <v>123011</v>
      </c>
      <c r="E338" s="118">
        <v>273611695.42000002</v>
      </c>
      <c r="F338" s="118">
        <v>273488684.42000002</v>
      </c>
    </row>
    <row r="339" spans="1:8" x14ac:dyDescent="0.25">
      <c r="A339" s="117" t="s">
        <v>971</v>
      </c>
      <c r="B339" s="117" t="s">
        <v>930</v>
      </c>
      <c r="C339" s="118">
        <v>0</v>
      </c>
      <c r="D339" s="118">
        <v>0</v>
      </c>
      <c r="E339" s="118">
        <v>89374740.219999999</v>
      </c>
      <c r="F339" s="118">
        <v>89374740.219999999</v>
      </c>
    </row>
    <row r="340" spans="1:8" ht="30" x14ac:dyDescent="0.25">
      <c r="A340" s="117" t="s">
        <v>970</v>
      </c>
      <c r="B340" s="117" t="s">
        <v>968</v>
      </c>
      <c r="C340" s="118">
        <v>0</v>
      </c>
      <c r="D340" s="118">
        <v>0</v>
      </c>
      <c r="E340" s="118">
        <v>89374740.219999999</v>
      </c>
      <c r="F340" s="118">
        <v>89374740.219999999</v>
      </c>
    </row>
    <row r="341" spans="1:8" ht="30" x14ac:dyDescent="0.25">
      <c r="A341" s="117" t="s">
        <v>969</v>
      </c>
      <c r="B341" s="117" t="s">
        <v>968</v>
      </c>
      <c r="C341" s="118">
        <v>0</v>
      </c>
      <c r="D341" s="118">
        <v>0</v>
      </c>
      <c r="E341" s="118">
        <v>89374740.219999999</v>
      </c>
      <c r="F341" s="118">
        <v>89374740.219999999</v>
      </c>
    </row>
    <row r="342" spans="1:8" x14ac:dyDescent="0.25">
      <c r="A342" s="117" t="s">
        <v>497</v>
      </c>
      <c r="B342" s="117" t="s">
        <v>498</v>
      </c>
      <c r="C342" s="118">
        <v>0</v>
      </c>
      <c r="D342" s="118">
        <v>123011</v>
      </c>
      <c r="E342" s="118">
        <v>110455521</v>
      </c>
      <c r="F342" s="118">
        <v>110332510</v>
      </c>
    </row>
    <row r="343" spans="1:8" x14ac:dyDescent="0.25">
      <c r="A343" s="117" t="s">
        <v>502</v>
      </c>
      <c r="B343" s="117" t="s">
        <v>33</v>
      </c>
      <c r="C343" s="118">
        <v>0</v>
      </c>
      <c r="D343" s="118">
        <v>0</v>
      </c>
      <c r="E343" s="118">
        <v>110285800</v>
      </c>
      <c r="F343" s="118">
        <v>110285800</v>
      </c>
    </row>
    <row r="344" spans="1:8" x14ac:dyDescent="0.25">
      <c r="A344" s="117" t="s">
        <v>503</v>
      </c>
      <c r="B344" s="117" t="s">
        <v>33</v>
      </c>
      <c r="C344" s="118">
        <v>0</v>
      </c>
      <c r="D344" s="118">
        <v>0</v>
      </c>
      <c r="E344" s="118">
        <v>110285800</v>
      </c>
      <c r="F344" s="118">
        <v>110285800</v>
      </c>
    </row>
    <row r="345" spans="1:8" x14ac:dyDescent="0.25">
      <c r="A345" s="117" t="s">
        <v>504</v>
      </c>
      <c r="B345" s="117" t="s">
        <v>505</v>
      </c>
      <c r="C345" s="118">
        <v>0</v>
      </c>
      <c r="D345" s="118">
        <v>123011</v>
      </c>
      <c r="E345" s="118">
        <v>169721</v>
      </c>
      <c r="F345" s="118">
        <v>46710</v>
      </c>
    </row>
    <row r="346" spans="1:8" x14ac:dyDescent="0.25">
      <c r="A346" s="117" t="s">
        <v>506</v>
      </c>
      <c r="B346" s="117" t="s">
        <v>507</v>
      </c>
      <c r="C346" s="118">
        <v>0</v>
      </c>
      <c r="D346" s="118">
        <v>0</v>
      </c>
      <c r="E346" s="118">
        <v>6480</v>
      </c>
      <c r="F346" s="118">
        <v>6480</v>
      </c>
    </row>
    <row r="347" spans="1:8" x14ac:dyDescent="0.25">
      <c r="A347" s="117" t="s">
        <v>852</v>
      </c>
      <c r="B347" s="117" t="s">
        <v>851</v>
      </c>
      <c r="C347" s="118">
        <v>0</v>
      </c>
      <c r="D347" s="118">
        <v>123011</v>
      </c>
      <c r="E347" s="118">
        <v>163241</v>
      </c>
      <c r="F347" s="118">
        <v>40230</v>
      </c>
    </row>
    <row r="348" spans="1:8" x14ac:dyDescent="0.25">
      <c r="A348" s="117" t="s">
        <v>967</v>
      </c>
      <c r="B348" s="117" t="s">
        <v>966</v>
      </c>
      <c r="C348" s="118">
        <v>0</v>
      </c>
      <c r="D348" s="118">
        <v>0</v>
      </c>
      <c r="E348" s="118">
        <v>73781434.200000003</v>
      </c>
      <c r="F348" s="118">
        <v>73781434.200000003</v>
      </c>
    </row>
    <row r="349" spans="1:8" x14ac:dyDescent="0.25">
      <c r="A349" s="117" t="s">
        <v>965</v>
      </c>
      <c r="B349" s="117" t="s">
        <v>963</v>
      </c>
      <c r="C349" s="118">
        <v>0</v>
      </c>
      <c r="D349" s="118">
        <v>0</v>
      </c>
      <c r="E349" s="118">
        <v>73781434.200000003</v>
      </c>
      <c r="F349" s="118">
        <v>73781434.200000003</v>
      </c>
    </row>
    <row r="350" spans="1:8" x14ac:dyDescent="0.25">
      <c r="A350" s="117" t="s">
        <v>964</v>
      </c>
      <c r="B350" s="117" t="s">
        <v>963</v>
      </c>
      <c r="C350" s="118">
        <v>0</v>
      </c>
      <c r="D350" s="118">
        <v>0</v>
      </c>
      <c r="E350" s="118">
        <v>73781434.200000003</v>
      </c>
      <c r="F350" s="118">
        <v>73781434.200000003</v>
      </c>
    </row>
    <row r="351" spans="1:8" x14ac:dyDescent="0.25">
      <c r="A351" s="117" t="s">
        <v>508</v>
      </c>
      <c r="B351" s="117" t="s">
        <v>509</v>
      </c>
      <c r="C351" s="118">
        <v>0</v>
      </c>
      <c r="D351" s="118">
        <v>86534963796.399994</v>
      </c>
      <c r="E351" s="118">
        <v>5890319792.0900002</v>
      </c>
      <c r="F351" s="118">
        <v>80644644004.309998</v>
      </c>
      <c r="H351" s="115"/>
    </row>
    <row r="352" spans="1:8" x14ac:dyDescent="0.25">
      <c r="A352" s="117" t="s">
        <v>510</v>
      </c>
      <c r="B352" s="117" t="s">
        <v>511</v>
      </c>
      <c r="C352" s="118">
        <v>0</v>
      </c>
      <c r="D352" s="118">
        <v>83315559210.020004</v>
      </c>
      <c r="E352" s="118">
        <v>5819773413.4399996</v>
      </c>
      <c r="F352" s="118">
        <v>77495785796.580002</v>
      </c>
    </row>
    <row r="353" spans="1:6" x14ac:dyDescent="0.25">
      <c r="A353" s="117" t="s">
        <v>512</v>
      </c>
      <c r="B353" s="117" t="s">
        <v>513</v>
      </c>
      <c r="C353" s="118">
        <v>0</v>
      </c>
      <c r="D353" s="118">
        <v>34058377827</v>
      </c>
      <c r="E353" s="118">
        <v>0</v>
      </c>
      <c r="F353" s="118">
        <v>34058377827</v>
      </c>
    </row>
    <row r="354" spans="1:6" x14ac:dyDescent="0.25">
      <c r="A354" s="117" t="s">
        <v>514</v>
      </c>
      <c r="B354" s="117" t="s">
        <v>515</v>
      </c>
      <c r="C354" s="118">
        <v>0</v>
      </c>
      <c r="D354" s="118">
        <v>26097331540</v>
      </c>
      <c r="E354" s="118">
        <v>0</v>
      </c>
      <c r="F354" s="118">
        <v>26097331540</v>
      </c>
    </row>
    <row r="355" spans="1:6" x14ac:dyDescent="0.25">
      <c r="A355" s="117" t="s">
        <v>516</v>
      </c>
      <c r="B355" s="117" t="s">
        <v>515</v>
      </c>
      <c r="C355" s="118">
        <v>0</v>
      </c>
      <c r="D355" s="118">
        <v>26097331540</v>
      </c>
      <c r="E355" s="118">
        <v>0</v>
      </c>
      <c r="F355" s="118">
        <v>26097331540</v>
      </c>
    </row>
    <row r="356" spans="1:6" x14ac:dyDescent="0.25">
      <c r="A356" s="117" t="s">
        <v>517</v>
      </c>
      <c r="B356" s="117" t="s">
        <v>518</v>
      </c>
      <c r="C356" s="118">
        <v>0</v>
      </c>
      <c r="D356" s="118">
        <v>44333017</v>
      </c>
      <c r="E356" s="118">
        <v>0</v>
      </c>
      <c r="F356" s="118">
        <v>44333017</v>
      </c>
    </row>
    <row r="357" spans="1:6" x14ac:dyDescent="0.25">
      <c r="A357" s="117" t="s">
        <v>519</v>
      </c>
      <c r="B357" s="117" t="s">
        <v>518</v>
      </c>
      <c r="C357" s="118">
        <v>0</v>
      </c>
      <c r="D357" s="118">
        <v>44333017</v>
      </c>
      <c r="E357" s="118">
        <v>0</v>
      </c>
      <c r="F357" s="118">
        <v>44333017</v>
      </c>
    </row>
    <row r="358" spans="1:6" x14ac:dyDescent="0.25">
      <c r="A358" s="117" t="s">
        <v>520</v>
      </c>
      <c r="B358" s="117" t="s">
        <v>521</v>
      </c>
      <c r="C358" s="118">
        <v>0</v>
      </c>
      <c r="D358" s="118">
        <v>5869667606</v>
      </c>
      <c r="E358" s="118">
        <v>0</v>
      </c>
      <c r="F358" s="118">
        <v>5869667606</v>
      </c>
    </row>
    <row r="359" spans="1:6" x14ac:dyDescent="0.25">
      <c r="A359" s="117" t="s">
        <v>522</v>
      </c>
      <c r="B359" s="117" t="s">
        <v>521</v>
      </c>
      <c r="C359" s="118">
        <v>0</v>
      </c>
      <c r="D359" s="118">
        <v>5869667606</v>
      </c>
      <c r="E359" s="118">
        <v>0</v>
      </c>
      <c r="F359" s="118">
        <v>5869667606</v>
      </c>
    </row>
    <row r="360" spans="1:6" x14ac:dyDescent="0.25">
      <c r="A360" s="117" t="s">
        <v>523</v>
      </c>
      <c r="B360" s="117" t="s">
        <v>524</v>
      </c>
      <c r="C360" s="118">
        <v>0</v>
      </c>
      <c r="D360" s="118">
        <v>544960887</v>
      </c>
      <c r="E360" s="118">
        <v>0</v>
      </c>
      <c r="F360" s="118">
        <v>544960887</v>
      </c>
    </row>
    <row r="361" spans="1:6" x14ac:dyDescent="0.25">
      <c r="A361" s="117" t="s">
        <v>525</v>
      </c>
      <c r="B361" s="117" t="s">
        <v>524</v>
      </c>
      <c r="C361" s="118">
        <v>0</v>
      </c>
      <c r="D361" s="118">
        <v>544960887</v>
      </c>
      <c r="E361" s="118">
        <v>0</v>
      </c>
      <c r="F361" s="118">
        <v>544960887</v>
      </c>
    </row>
    <row r="362" spans="1:6" x14ac:dyDescent="0.25">
      <c r="A362" s="117" t="s">
        <v>526</v>
      </c>
      <c r="B362" s="117" t="s">
        <v>410</v>
      </c>
      <c r="C362" s="118">
        <v>0</v>
      </c>
      <c r="D362" s="118">
        <v>1502084777</v>
      </c>
      <c r="E362" s="118">
        <v>0</v>
      </c>
      <c r="F362" s="118">
        <v>1502084777</v>
      </c>
    </row>
    <row r="363" spans="1:6" x14ac:dyDescent="0.25">
      <c r="A363" s="117" t="s">
        <v>527</v>
      </c>
      <c r="B363" s="117" t="s">
        <v>528</v>
      </c>
      <c r="C363" s="118">
        <v>0</v>
      </c>
      <c r="D363" s="118">
        <v>575516943</v>
      </c>
      <c r="E363" s="118">
        <v>0</v>
      </c>
      <c r="F363" s="118">
        <v>575516943</v>
      </c>
    </row>
    <row r="364" spans="1:6" x14ac:dyDescent="0.25">
      <c r="A364" s="117" t="s">
        <v>529</v>
      </c>
      <c r="B364" s="117" t="s">
        <v>530</v>
      </c>
      <c r="C364" s="118">
        <v>0</v>
      </c>
      <c r="D364" s="118">
        <v>926567834</v>
      </c>
      <c r="E364" s="118">
        <v>0</v>
      </c>
      <c r="F364" s="118">
        <v>926567834</v>
      </c>
    </row>
    <row r="365" spans="1:6" x14ac:dyDescent="0.25">
      <c r="A365" s="117" t="s">
        <v>939</v>
      </c>
      <c r="B365" s="117" t="s">
        <v>938</v>
      </c>
      <c r="C365" s="118">
        <v>0</v>
      </c>
      <c r="D365" s="118">
        <v>17345543</v>
      </c>
      <c r="E365" s="118">
        <v>1374388</v>
      </c>
      <c r="F365" s="118">
        <v>15971155</v>
      </c>
    </row>
    <row r="366" spans="1:6" x14ac:dyDescent="0.25">
      <c r="A366" s="117" t="s">
        <v>937</v>
      </c>
      <c r="B366" s="117" t="s">
        <v>430</v>
      </c>
      <c r="C366" s="118">
        <v>0</v>
      </c>
      <c r="D366" s="118">
        <v>17345543</v>
      </c>
      <c r="E366" s="118">
        <v>1374388</v>
      </c>
      <c r="F366" s="118">
        <v>15971155</v>
      </c>
    </row>
    <row r="367" spans="1:6" x14ac:dyDescent="0.25">
      <c r="A367" s="117" t="s">
        <v>936</v>
      </c>
      <c r="B367" s="117" t="s">
        <v>430</v>
      </c>
      <c r="C367" s="118">
        <v>0</v>
      </c>
      <c r="D367" s="118">
        <v>17345543</v>
      </c>
      <c r="E367" s="118">
        <v>1374388</v>
      </c>
      <c r="F367" s="118">
        <v>15971155</v>
      </c>
    </row>
    <row r="368" spans="1:6" x14ac:dyDescent="0.25">
      <c r="A368" s="117" t="s">
        <v>531</v>
      </c>
      <c r="B368" s="117" t="s">
        <v>532</v>
      </c>
      <c r="C368" s="118">
        <v>0</v>
      </c>
      <c r="D368" s="118">
        <v>14914498619</v>
      </c>
      <c r="E368" s="118">
        <v>3036500551</v>
      </c>
      <c r="F368" s="118">
        <v>11877998068</v>
      </c>
    </row>
    <row r="369" spans="1:6" x14ac:dyDescent="0.25">
      <c r="A369" s="117" t="s">
        <v>533</v>
      </c>
      <c r="B369" s="117" t="s">
        <v>427</v>
      </c>
      <c r="C369" s="118">
        <v>0</v>
      </c>
      <c r="D369" s="118">
        <v>1581540800</v>
      </c>
      <c r="E369" s="118">
        <v>11800</v>
      </c>
      <c r="F369" s="118">
        <v>1581529000</v>
      </c>
    </row>
    <row r="370" spans="1:6" x14ac:dyDescent="0.25">
      <c r="A370" s="117" t="s">
        <v>534</v>
      </c>
      <c r="B370" s="117" t="s">
        <v>427</v>
      </c>
      <c r="C370" s="118">
        <v>0</v>
      </c>
      <c r="D370" s="118">
        <v>1581540800</v>
      </c>
      <c r="E370" s="118">
        <v>11800</v>
      </c>
      <c r="F370" s="118">
        <v>1581529000</v>
      </c>
    </row>
    <row r="371" spans="1:6" x14ac:dyDescent="0.25">
      <c r="A371" s="117" t="s">
        <v>535</v>
      </c>
      <c r="B371" s="117" t="s">
        <v>536</v>
      </c>
      <c r="C371" s="118">
        <v>0</v>
      </c>
      <c r="D371" s="118">
        <v>3462140804</v>
      </c>
      <c r="E371" s="118">
        <v>5500</v>
      </c>
      <c r="F371" s="118">
        <v>3462135304</v>
      </c>
    </row>
    <row r="372" spans="1:6" x14ac:dyDescent="0.25">
      <c r="A372" s="117" t="s">
        <v>537</v>
      </c>
      <c r="B372" s="117" t="s">
        <v>536</v>
      </c>
      <c r="C372" s="118">
        <v>0</v>
      </c>
      <c r="D372" s="118">
        <v>3462140804</v>
      </c>
      <c r="E372" s="118">
        <v>5500</v>
      </c>
      <c r="F372" s="118">
        <v>3462135304</v>
      </c>
    </row>
    <row r="373" spans="1:6" x14ac:dyDescent="0.25">
      <c r="A373" s="117" t="s">
        <v>538</v>
      </c>
      <c r="B373" s="117" t="s">
        <v>539</v>
      </c>
      <c r="C373" s="118">
        <v>0</v>
      </c>
      <c r="D373" s="118">
        <v>1089726700</v>
      </c>
      <c r="E373" s="118">
        <v>300</v>
      </c>
      <c r="F373" s="118">
        <v>1089726400</v>
      </c>
    </row>
    <row r="374" spans="1:6" x14ac:dyDescent="0.25">
      <c r="A374" s="117" t="s">
        <v>540</v>
      </c>
      <c r="B374" s="117" t="s">
        <v>539</v>
      </c>
      <c r="C374" s="118">
        <v>0</v>
      </c>
      <c r="D374" s="118">
        <v>1089726700</v>
      </c>
      <c r="E374" s="118">
        <v>300</v>
      </c>
      <c r="F374" s="118">
        <v>1089726400</v>
      </c>
    </row>
    <row r="375" spans="1:6" ht="30" x14ac:dyDescent="0.25">
      <c r="A375" s="117" t="s">
        <v>541</v>
      </c>
      <c r="B375" s="117" t="s">
        <v>542</v>
      </c>
      <c r="C375" s="118">
        <v>0</v>
      </c>
      <c r="D375" s="118">
        <v>3036475351</v>
      </c>
      <c r="E375" s="118">
        <v>0</v>
      </c>
      <c r="F375" s="118">
        <v>3036475351</v>
      </c>
    </row>
    <row r="376" spans="1:6" ht="30" x14ac:dyDescent="0.25">
      <c r="A376" s="117" t="s">
        <v>543</v>
      </c>
      <c r="B376" s="117" t="s">
        <v>542</v>
      </c>
      <c r="C376" s="118">
        <v>0</v>
      </c>
      <c r="D376" s="118">
        <v>3036475351</v>
      </c>
      <c r="E376" s="118">
        <v>0</v>
      </c>
      <c r="F376" s="118">
        <v>3036475351</v>
      </c>
    </row>
    <row r="377" spans="1:6" ht="30" x14ac:dyDescent="0.25">
      <c r="A377" s="117" t="s">
        <v>544</v>
      </c>
      <c r="B377" s="117" t="s">
        <v>545</v>
      </c>
      <c r="C377" s="118">
        <v>0</v>
      </c>
      <c r="D377" s="118">
        <v>5744614964</v>
      </c>
      <c r="E377" s="118">
        <v>3036482951</v>
      </c>
      <c r="F377" s="118">
        <v>2708132013</v>
      </c>
    </row>
    <row r="378" spans="1:6" ht="30" x14ac:dyDescent="0.25">
      <c r="A378" s="117" t="s">
        <v>546</v>
      </c>
      <c r="B378" s="117" t="s">
        <v>545</v>
      </c>
      <c r="C378" s="118">
        <v>0</v>
      </c>
      <c r="D378" s="118">
        <v>5744614964</v>
      </c>
      <c r="E378" s="118">
        <v>3036482951</v>
      </c>
      <c r="F378" s="118">
        <v>2708132013</v>
      </c>
    </row>
    <row r="379" spans="1:6" x14ac:dyDescent="0.25">
      <c r="A379" s="117" t="s">
        <v>547</v>
      </c>
      <c r="B379" s="117" t="s">
        <v>548</v>
      </c>
      <c r="C379" s="118">
        <v>0</v>
      </c>
      <c r="D379" s="118">
        <v>1977096400</v>
      </c>
      <c r="E379" s="118">
        <v>14800</v>
      </c>
      <c r="F379" s="118">
        <v>1977081600</v>
      </c>
    </row>
    <row r="380" spans="1:6" x14ac:dyDescent="0.25">
      <c r="A380" s="117" t="s">
        <v>549</v>
      </c>
      <c r="B380" s="117" t="s">
        <v>374</v>
      </c>
      <c r="C380" s="118">
        <v>0</v>
      </c>
      <c r="D380" s="118">
        <v>1186173600</v>
      </c>
      <c r="E380" s="118">
        <v>8800</v>
      </c>
      <c r="F380" s="118">
        <v>1186164800</v>
      </c>
    </row>
    <row r="381" spans="1:6" x14ac:dyDescent="0.25">
      <c r="A381" s="117" t="s">
        <v>550</v>
      </c>
      <c r="B381" s="117" t="s">
        <v>374</v>
      </c>
      <c r="C381" s="118">
        <v>0</v>
      </c>
      <c r="D381" s="118">
        <v>1186173600</v>
      </c>
      <c r="E381" s="118">
        <v>8800</v>
      </c>
      <c r="F381" s="118">
        <v>1186164800</v>
      </c>
    </row>
    <row r="382" spans="1:6" x14ac:dyDescent="0.25">
      <c r="A382" s="117" t="s">
        <v>551</v>
      </c>
      <c r="B382" s="117" t="s">
        <v>376</v>
      </c>
      <c r="C382" s="118">
        <v>0</v>
      </c>
      <c r="D382" s="118">
        <v>197746300</v>
      </c>
      <c r="E382" s="118">
        <v>1500</v>
      </c>
      <c r="F382" s="118">
        <v>197744800</v>
      </c>
    </row>
    <row r="383" spans="1:6" x14ac:dyDescent="0.25">
      <c r="A383" s="117" t="s">
        <v>552</v>
      </c>
      <c r="B383" s="117" t="s">
        <v>376</v>
      </c>
      <c r="C383" s="118">
        <v>0</v>
      </c>
      <c r="D383" s="118">
        <v>197746300</v>
      </c>
      <c r="E383" s="118">
        <v>1500</v>
      </c>
      <c r="F383" s="118">
        <v>197744800</v>
      </c>
    </row>
    <row r="384" spans="1:6" x14ac:dyDescent="0.25">
      <c r="A384" s="117" t="s">
        <v>553</v>
      </c>
      <c r="B384" s="117" t="s">
        <v>367</v>
      </c>
      <c r="C384" s="118">
        <v>0</v>
      </c>
      <c r="D384" s="118">
        <v>197746300</v>
      </c>
      <c r="E384" s="118">
        <v>1500</v>
      </c>
      <c r="F384" s="118">
        <v>197744800</v>
      </c>
    </row>
    <row r="385" spans="1:6" x14ac:dyDescent="0.25">
      <c r="A385" s="117" t="s">
        <v>554</v>
      </c>
      <c r="B385" s="117" t="s">
        <v>367</v>
      </c>
      <c r="C385" s="118">
        <v>0</v>
      </c>
      <c r="D385" s="118">
        <v>197746300</v>
      </c>
      <c r="E385" s="118">
        <v>1500</v>
      </c>
      <c r="F385" s="118">
        <v>197744800</v>
      </c>
    </row>
    <row r="386" spans="1:6" ht="30" x14ac:dyDescent="0.25">
      <c r="A386" s="117" t="s">
        <v>555</v>
      </c>
      <c r="B386" s="117" t="s">
        <v>365</v>
      </c>
      <c r="C386" s="118">
        <v>0</v>
      </c>
      <c r="D386" s="118">
        <v>395430200</v>
      </c>
      <c r="E386" s="118">
        <v>3000</v>
      </c>
      <c r="F386" s="118">
        <v>395427200</v>
      </c>
    </row>
    <row r="387" spans="1:6" ht="30" x14ac:dyDescent="0.25">
      <c r="A387" s="117" t="s">
        <v>556</v>
      </c>
      <c r="B387" s="117" t="s">
        <v>365</v>
      </c>
      <c r="C387" s="118">
        <v>0</v>
      </c>
      <c r="D387" s="118">
        <v>395430200</v>
      </c>
      <c r="E387" s="118">
        <v>3000</v>
      </c>
      <c r="F387" s="118">
        <v>395427200</v>
      </c>
    </row>
    <row r="388" spans="1:6" x14ac:dyDescent="0.25">
      <c r="A388" s="117" t="s">
        <v>557</v>
      </c>
      <c r="B388" s="117" t="s">
        <v>558</v>
      </c>
      <c r="C388" s="118">
        <v>0</v>
      </c>
      <c r="D388" s="118">
        <v>17694352449</v>
      </c>
      <c r="E388" s="118">
        <v>0</v>
      </c>
      <c r="F388" s="118">
        <v>17694352449</v>
      </c>
    </row>
    <row r="389" spans="1:6" x14ac:dyDescent="0.25">
      <c r="A389" s="117" t="s">
        <v>559</v>
      </c>
      <c r="B389" s="117" t="s">
        <v>396</v>
      </c>
      <c r="C389" s="118">
        <v>0</v>
      </c>
      <c r="D389" s="118">
        <v>1757473239</v>
      </c>
      <c r="E389" s="118">
        <v>0</v>
      </c>
      <c r="F389" s="118">
        <v>1757473239</v>
      </c>
    </row>
    <row r="390" spans="1:6" x14ac:dyDescent="0.25">
      <c r="A390" s="117" t="s">
        <v>560</v>
      </c>
      <c r="B390" s="117" t="s">
        <v>396</v>
      </c>
      <c r="C390" s="118">
        <v>0</v>
      </c>
      <c r="D390" s="118">
        <v>1757473239</v>
      </c>
      <c r="E390" s="118">
        <v>0</v>
      </c>
      <c r="F390" s="118">
        <v>1757473239</v>
      </c>
    </row>
    <row r="391" spans="1:6" x14ac:dyDescent="0.25">
      <c r="A391" s="117" t="s">
        <v>561</v>
      </c>
      <c r="B391" s="117" t="s">
        <v>393</v>
      </c>
      <c r="C391" s="118">
        <v>0</v>
      </c>
      <c r="D391" s="118">
        <v>3572266967</v>
      </c>
      <c r="E391" s="118">
        <v>0</v>
      </c>
      <c r="F391" s="118">
        <v>3572266967</v>
      </c>
    </row>
    <row r="392" spans="1:6" x14ac:dyDescent="0.25">
      <c r="A392" s="117" t="s">
        <v>562</v>
      </c>
      <c r="B392" s="117" t="s">
        <v>393</v>
      </c>
      <c r="C392" s="118">
        <v>0</v>
      </c>
      <c r="D392" s="118">
        <v>3572266967</v>
      </c>
      <c r="E392" s="118">
        <v>0</v>
      </c>
      <c r="F392" s="118">
        <v>3572266967</v>
      </c>
    </row>
    <row r="393" spans="1:6" x14ac:dyDescent="0.25">
      <c r="A393" s="117" t="s">
        <v>563</v>
      </c>
      <c r="B393" s="117" t="s">
        <v>399</v>
      </c>
      <c r="C393" s="118">
        <v>0</v>
      </c>
      <c r="D393" s="118">
        <v>1431438771</v>
      </c>
      <c r="E393" s="118">
        <v>0</v>
      </c>
      <c r="F393" s="118">
        <v>1431438771</v>
      </c>
    </row>
    <row r="394" spans="1:6" x14ac:dyDescent="0.25">
      <c r="A394" s="117" t="s">
        <v>564</v>
      </c>
      <c r="B394" s="117" t="s">
        <v>399</v>
      </c>
      <c r="C394" s="118">
        <v>0</v>
      </c>
      <c r="D394" s="118">
        <v>1431438771</v>
      </c>
      <c r="E394" s="118">
        <v>0</v>
      </c>
      <c r="F394" s="118">
        <v>1431438771</v>
      </c>
    </row>
    <row r="395" spans="1:6" x14ac:dyDescent="0.25">
      <c r="A395" s="117" t="s">
        <v>565</v>
      </c>
      <c r="B395" s="117" t="s">
        <v>405</v>
      </c>
      <c r="C395" s="118">
        <v>0</v>
      </c>
      <c r="D395" s="118">
        <v>3359713578</v>
      </c>
      <c r="E395" s="118">
        <v>0</v>
      </c>
      <c r="F395" s="118">
        <v>3359713578</v>
      </c>
    </row>
    <row r="396" spans="1:6" x14ac:dyDescent="0.25">
      <c r="A396" s="117" t="s">
        <v>566</v>
      </c>
      <c r="B396" s="117" t="s">
        <v>405</v>
      </c>
      <c r="C396" s="118">
        <v>0</v>
      </c>
      <c r="D396" s="118">
        <v>3359713578</v>
      </c>
      <c r="E396" s="118">
        <v>0</v>
      </c>
      <c r="F396" s="118">
        <v>3359713578</v>
      </c>
    </row>
    <row r="397" spans="1:6" x14ac:dyDescent="0.25">
      <c r="A397" s="117" t="s">
        <v>567</v>
      </c>
      <c r="B397" s="117" t="s">
        <v>402</v>
      </c>
      <c r="C397" s="118">
        <v>0</v>
      </c>
      <c r="D397" s="118">
        <v>1933365736</v>
      </c>
      <c r="E397" s="118">
        <v>0</v>
      </c>
      <c r="F397" s="118">
        <v>1933365736</v>
      </c>
    </row>
    <row r="398" spans="1:6" x14ac:dyDescent="0.25">
      <c r="A398" s="117" t="s">
        <v>568</v>
      </c>
      <c r="B398" s="117" t="s">
        <v>402</v>
      </c>
      <c r="C398" s="118">
        <v>0</v>
      </c>
      <c r="D398" s="118">
        <v>1933365736</v>
      </c>
      <c r="E398" s="118">
        <v>0</v>
      </c>
      <c r="F398" s="118">
        <v>1933365736</v>
      </c>
    </row>
    <row r="399" spans="1:6" x14ac:dyDescent="0.25">
      <c r="A399" s="117" t="s">
        <v>569</v>
      </c>
      <c r="B399" s="117" t="s">
        <v>413</v>
      </c>
      <c r="C399" s="118">
        <v>0</v>
      </c>
      <c r="D399" s="118">
        <v>158306134</v>
      </c>
      <c r="E399" s="118">
        <v>0</v>
      </c>
      <c r="F399" s="118">
        <v>158306134</v>
      </c>
    </row>
    <row r="400" spans="1:6" x14ac:dyDescent="0.25">
      <c r="A400" s="117" t="s">
        <v>570</v>
      </c>
      <c r="B400" s="117" t="s">
        <v>413</v>
      </c>
      <c r="C400" s="118">
        <v>0</v>
      </c>
      <c r="D400" s="118">
        <v>158306134</v>
      </c>
      <c r="E400" s="118">
        <v>0</v>
      </c>
      <c r="F400" s="118">
        <v>158306134</v>
      </c>
    </row>
    <row r="401" spans="1:6" x14ac:dyDescent="0.25">
      <c r="A401" s="117" t="s">
        <v>571</v>
      </c>
      <c r="B401" s="117" t="s">
        <v>415</v>
      </c>
      <c r="C401" s="118">
        <v>0</v>
      </c>
      <c r="D401" s="118">
        <v>5481788024</v>
      </c>
      <c r="E401" s="118">
        <v>0</v>
      </c>
      <c r="F401" s="118">
        <v>5481788024</v>
      </c>
    </row>
    <row r="402" spans="1:6" x14ac:dyDescent="0.25">
      <c r="A402" s="117" t="s">
        <v>572</v>
      </c>
      <c r="B402" s="117" t="s">
        <v>415</v>
      </c>
      <c r="C402" s="118">
        <v>0</v>
      </c>
      <c r="D402" s="118">
        <v>85338158</v>
      </c>
      <c r="E402" s="118">
        <v>0</v>
      </c>
      <c r="F402" s="118">
        <v>85338158</v>
      </c>
    </row>
    <row r="403" spans="1:6" x14ac:dyDescent="0.25">
      <c r="A403" s="117" t="s">
        <v>573</v>
      </c>
      <c r="B403" s="117" t="s">
        <v>574</v>
      </c>
      <c r="C403" s="118">
        <v>0</v>
      </c>
      <c r="D403" s="118">
        <v>207274862</v>
      </c>
      <c r="E403" s="118">
        <v>0</v>
      </c>
      <c r="F403" s="118">
        <v>207274862</v>
      </c>
    </row>
    <row r="404" spans="1:6" x14ac:dyDescent="0.25">
      <c r="A404" s="117" t="s">
        <v>575</v>
      </c>
      <c r="B404" s="117" t="s">
        <v>576</v>
      </c>
      <c r="C404" s="118">
        <v>0</v>
      </c>
      <c r="D404" s="118">
        <v>4483775236</v>
      </c>
      <c r="E404" s="118">
        <v>0</v>
      </c>
      <c r="F404" s="118">
        <v>4483775236</v>
      </c>
    </row>
    <row r="405" spans="1:6" x14ac:dyDescent="0.25">
      <c r="A405" s="117" t="s">
        <v>577</v>
      </c>
      <c r="B405" s="117" t="s">
        <v>578</v>
      </c>
      <c r="C405" s="118">
        <v>0</v>
      </c>
      <c r="D405" s="118">
        <v>580807656</v>
      </c>
      <c r="E405" s="118">
        <v>0</v>
      </c>
      <c r="F405" s="118">
        <v>580807656</v>
      </c>
    </row>
    <row r="406" spans="1:6" x14ac:dyDescent="0.25">
      <c r="A406" s="117" t="s">
        <v>997</v>
      </c>
      <c r="B406" s="117" t="s">
        <v>996</v>
      </c>
      <c r="C406" s="118">
        <v>0</v>
      </c>
      <c r="D406" s="118">
        <v>124592112</v>
      </c>
      <c r="E406" s="118">
        <v>0</v>
      </c>
      <c r="F406" s="118">
        <v>124592112</v>
      </c>
    </row>
    <row r="407" spans="1:6" x14ac:dyDescent="0.25">
      <c r="A407" s="117" t="s">
        <v>579</v>
      </c>
      <c r="B407" s="117" t="s">
        <v>580</v>
      </c>
      <c r="C407" s="118">
        <v>0</v>
      </c>
      <c r="D407" s="118">
        <v>14653848372.02</v>
      </c>
      <c r="E407" s="118">
        <v>2781883674.4400001</v>
      </c>
      <c r="F407" s="118">
        <v>11871964697.58</v>
      </c>
    </row>
    <row r="408" spans="1:6" x14ac:dyDescent="0.25">
      <c r="A408" s="117" t="s">
        <v>897</v>
      </c>
      <c r="B408" s="117" t="s">
        <v>895</v>
      </c>
      <c r="C408" s="118">
        <v>0</v>
      </c>
      <c r="D408" s="118">
        <v>276726903.72000003</v>
      </c>
      <c r="E408" s="118">
        <v>138363451.72</v>
      </c>
      <c r="F408" s="118">
        <v>138363452</v>
      </c>
    </row>
    <row r="409" spans="1:6" x14ac:dyDescent="0.25">
      <c r="A409" s="117" t="s">
        <v>896</v>
      </c>
      <c r="B409" s="117" t="s">
        <v>895</v>
      </c>
      <c r="C409" s="118">
        <v>0</v>
      </c>
      <c r="D409" s="118">
        <v>276726903.72000003</v>
      </c>
      <c r="E409" s="118">
        <v>138363451.72</v>
      </c>
      <c r="F409" s="118">
        <v>138363452</v>
      </c>
    </row>
    <row r="410" spans="1:6" x14ac:dyDescent="0.25">
      <c r="A410" s="117" t="s">
        <v>893</v>
      </c>
      <c r="B410" s="117" t="s">
        <v>891</v>
      </c>
      <c r="C410" s="118">
        <v>0</v>
      </c>
      <c r="D410" s="118">
        <v>254160000</v>
      </c>
      <c r="E410" s="118">
        <v>254160000</v>
      </c>
      <c r="F410" s="118">
        <v>0</v>
      </c>
    </row>
    <row r="411" spans="1:6" x14ac:dyDescent="0.25">
      <c r="A411" s="117" t="s">
        <v>892</v>
      </c>
      <c r="B411" s="117" t="s">
        <v>891</v>
      </c>
      <c r="C411" s="118">
        <v>0</v>
      </c>
      <c r="D411" s="118">
        <v>254160000</v>
      </c>
      <c r="E411" s="118">
        <v>254160000</v>
      </c>
      <c r="F411" s="118">
        <v>0</v>
      </c>
    </row>
    <row r="412" spans="1:6" x14ac:dyDescent="0.25">
      <c r="A412" s="117" t="s">
        <v>581</v>
      </c>
      <c r="B412" s="117" t="s">
        <v>378</v>
      </c>
      <c r="C412" s="118">
        <v>0</v>
      </c>
      <c r="D412" s="118">
        <v>1462595153.8499999</v>
      </c>
      <c r="E412" s="118">
        <v>879405429</v>
      </c>
      <c r="F412" s="118">
        <v>583189724.85000002</v>
      </c>
    </row>
    <row r="413" spans="1:6" x14ac:dyDescent="0.25">
      <c r="A413" s="117" t="s">
        <v>582</v>
      </c>
      <c r="B413" s="117" t="s">
        <v>378</v>
      </c>
      <c r="C413" s="118">
        <v>0</v>
      </c>
      <c r="D413" s="118">
        <v>1462595153.8499999</v>
      </c>
      <c r="E413" s="118">
        <v>879405429</v>
      </c>
      <c r="F413" s="118">
        <v>583189724.85000002</v>
      </c>
    </row>
    <row r="414" spans="1:6" x14ac:dyDescent="0.25">
      <c r="A414" s="117" t="s">
        <v>583</v>
      </c>
      <c r="B414" s="117" t="s">
        <v>41</v>
      </c>
      <c r="C414" s="118">
        <v>0</v>
      </c>
      <c r="D414" s="118">
        <v>696403336.27999997</v>
      </c>
      <c r="E414" s="118">
        <v>6283255</v>
      </c>
      <c r="F414" s="118">
        <v>690120081.27999997</v>
      </c>
    </row>
    <row r="415" spans="1:6" x14ac:dyDescent="0.25">
      <c r="A415" s="117" t="s">
        <v>584</v>
      </c>
      <c r="B415" s="117" t="s">
        <v>41</v>
      </c>
      <c r="C415" s="118">
        <v>0</v>
      </c>
      <c r="D415" s="118">
        <v>696403336.27999997</v>
      </c>
      <c r="E415" s="118">
        <v>6283255</v>
      </c>
      <c r="F415" s="118">
        <v>690120081.27999997</v>
      </c>
    </row>
    <row r="416" spans="1:6" x14ac:dyDescent="0.25">
      <c r="A416" s="117" t="s">
        <v>890</v>
      </c>
      <c r="B416" s="117" t="s">
        <v>357</v>
      </c>
      <c r="C416" s="118">
        <v>0</v>
      </c>
      <c r="D416" s="118">
        <v>59913833</v>
      </c>
      <c r="E416" s="118">
        <v>3195099</v>
      </c>
      <c r="F416" s="118">
        <v>56718734</v>
      </c>
    </row>
    <row r="417" spans="1:6" x14ac:dyDescent="0.25">
      <c r="A417" s="117" t="s">
        <v>889</v>
      </c>
      <c r="B417" s="117" t="s">
        <v>357</v>
      </c>
      <c r="C417" s="118">
        <v>0</v>
      </c>
      <c r="D417" s="118">
        <v>59913833</v>
      </c>
      <c r="E417" s="118">
        <v>3195099</v>
      </c>
      <c r="F417" s="118">
        <v>56718734</v>
      </c>
    </row>
    <row r="418" spans="1:6" ht="30" x14ac:dyDescent="0.25">
      <c r="A418" s="117" t="s">
        <v>925</v>
      </c>
      <c r="B418" s="117" t="s">
        <v>212</v>
      </c>
      <c r="C418" s="118">
        <v>0</v>
      </c>
      <c r="D418" s="118">
        <v>8289017</v>
      </c>
      <c r="E418" s="118">
        <v>8289017</v>
      </c>
      <c r="F418" s="118">
        <v>0</v>
      </c>
    </row>
    <row r="419" spans="1:6" ht="30" x14ac:dyDescent="0.25">
      <c r="A419" s="117" t="s">
        <v>924</v>
      </c>
      <c r="B419" s="117" t="s">
        <v>212</v>
      </c>
      <c r="C419" s="118">
        <v>0</v>
      </c>
      <c r="D419" s="118">
        <v>8289017</v>
      </c>
      <c r="E419" s="118">
        <v>8289017</v>
      </c>
      <c r="F419" s="118">
        <v>0</v>
      </c>
    </row>
    <row r="420" spans="1:6" ht="30" x14ac:dyDescent="0.25">
      <c r="A420" s="117" t="s">
        <v>888</v>
      </c>
      <c r="B420" s="117" t="s">
        <v>886</v>
      </c>
      <c r="C420" s="118">
        <v>0</v>
      </c>
      <c r="D420" s="118">
        <v>782111036.16999996</v>
      </c>
      <c r="E420" s="118">
        <v>281627530.72000003</v>
      </c>
      <c r="F420" s="118">
        <v>500483505.44999999</v>
      </c>
    </row>
    <row r="421" spans="1:6" ht="30" x14ac:dyDescent="0.25">
      <c r="A421" s="117" t="s">
        <v>887</v>
      </c>
      <c r="B421" s="117" t="s">
        <v>886</v>
      </c>
      <c r="C421" s="118">
        <v>0</v>
      </c>
      <c r="D421" s="118">
        <v>782111036.16999996</v>
      </c>
      <c r="E421" s="118">
        <v>281627530.72000003</v>
      </c>
      <c r="F421" s="118">
        <v>500483505.44999999</v>
      </c>
    </row>
    <row r="422" spans="1:6" x14ac:dyDescent="0.25">
      <c r="A422" s="117" t="s">
        <v>585</v>
      </c>
      <c r="B422" s="117" t="s">
        <v>297</v>
      </c>
      <c r="C422" s="118">
        <v>0</v>
      </c>
      <c r="D422" s="118">
        <v>7933629827</v>
      </c>
      <c r="E422" s="118">
        <v>308001333</v>
      </c>
      <c r="F422" s="118">
        <v>7625628494</v>
      </c>
    </row>
    <row r="423" spans="1:6" x14ac:dyDescent="0.25">
      <c r="A423" s="117" t="s">
        <v>586</v>
      </c>
      <c r="B423" s="117" t="s">
        <v>297</v>
      </c>
      <c r="C423" s="118">
        <v>0</v>
      </c>
      <c r="D423" s="118">
        <v>7933629827</v>
      </c>
      <c r="E423" s="118">
        <v>308001333</v>
      </c>
      <c r="F423" s="118">
        <v>7625628494</v>
      </c>
    </row>
    <row r="424" spans="1:6" x14ac:dyDescent="0.25">
      <c r="A424" s="117" t="s">
        <v>885</v>
      </c>
      <c r="B424" s="117" t="s">
        <v>307</v>
      </c>
      <c r="C424" s="118">
        <v>0</v>
      </c>
      <c r="D424" s="118">
        <v>2300743961</v>
      </c>
      <c r="E424" s="118">
        <v>23283255</v>
      </c>
      <c r="F424" s="118">
        <v>2277460706</v>
      </c>
    </row>
    <row r="425" spans="1:6" x14ac:dyDescent="0.25">
      <c r="A425" s="117" t="s">
        <v>884</v>
      </c>
      <c r="B425" s="117" t="s">
        <v>307</v>
      </c>
      <c r="C425" s="118">
        <v>0</v>
      </c>
      <c r="D425" s="118">
        <v>2300743961</v>
      </c>
      <c r="E425" s="118">
        <v>23283255</v>
      </c>
      <c r="F425" s="118">
        <v>2277460706</v>
      </c>
    </row>
    <row r="426" spans="1:6" ht="30" x14ac:dyDescent="0.25">
      <c r="A426" s="117" t="s">
        <v>995</v>
      </c>
      <c r="B426" s="117" t="s">
        <v>993</v>
      </c>
      <c r="C426" s="118">
        <v>0</v>
      </c>
      <c r="D426" s="118">
        <v>879275304</v>
      </c>
      <c r="E426" s="118">
        <v>879275304</v>
      </c>
      <c r="F426" s="118">
        <v>0</v>
      </c>
    </row>
    <row r="427" spans="1:6" ht="30" x14ac:dyDescent="0.25">
      <c r="A427" s="117" t="s">
        <v>994</v>
      </c>
      <c r="B427" s="117" t="s">
        <v>993</v>
      </c>
      <c r="C427" s="118">
        <v>0</v>
      </c>
      <c r="D427" s="118">
        <v>879275304</v>
      </c>
      <c r="E427" s="118">
        <v>879275304</v>
      </c>
      <c r="F427" s="118">
        <v>0</v>
      </c>
    </row>
    <row r="428" spans="1:6" x14ac:dyDescent="0.25">
      <c r="A428" s="117" t="s">
        <v>894</v>
      </c>
      <c r="B428" s="117" t="s">
        <v>344</v>
      </c>
      <c r="C428" s="118">
        <v>0</v>
      </c>
      <c r="D428" s="118">
        <v>40000</v>
      </c>
      <c r="E428" s="118">
        <v>0</v>
      </c>
      <c r="F428" s="118">
        <v>40000</v>
      </c>
    </row>
    <row r="429" spans="1:6" x14ac:dyDescent="0.25">
      <c r="A429" s="117" t="s">
        <v>959</v>
      </c>
      <c r="B429" s="117" t="s">
        <v>960</v>
      </c>
      <c r="C429" s="118">
        <v>0</v>
      </c>
      <c r="D429" s="118">
        <v>40000</v>
      </c>
      <c r="E429" s="118">
        <v>0</v>
      </c>
      <c r="F429" s="118">
        <v>40000</v>
      </c>
    </row>
    <row r="430" spans="1:6" x14ac:dyDescent="0.25">
      <c r="A430" s="117" t="s">
        <v>961</v>
      </c>
      <c r="B430" s="117" t="s">
        <v>960</v>
      </c>
      <c r="C430" s="118">
        <v>0</v>
      </c>
      <c r="D430" s="118">
        <v>40000</v>
      </c>
      <c r="E430" s="118">
        <v>0</v>
      </c>
      <c r="F430" s="118">
        <v>40000</v>
      </c>
    </row>
    <row r="431" spans="1:6" ht="30" x14ac:dyDescent="0.25">
      <c r="A431" s="117" t="s">
        <v>587</v>
      </c>
      <c r="B431" s="117" t="s">
        <v>588</v>
      </c>
      <c r="C431" s="118">
        <v>0</v>
      </c>
      <c r="D431" s="118">
        <v>2369778204.29</v>
      </c>
      <c r="E431" s="118">
        <v>1708722.65</v>
      </c>
      <c r="F431" s="118">
        <v>2368069481.6399999</v>
      </c>
    </row>
    <row r="432" spans="1:6" ht="30" x14ac:dyDescent="0.25">
      <c r="A432" s="117" t="s">
        <v>589</v>
      </c>
      <c r="B432" s="117" t="s">
        <v>590</v>
      </c>
      <c r="C432" s="118">
        <v>0</v>
      </c>
      <c r="D432" s="118">
        <v>1057239169.46</v>
      </c>
      <c r="E432" s="118">
        <v>1708722.65</v>
      </c>
      <c r="F432" s="118">
        <v>1055530446.8099999</v>
      </c>
    </row>
    <row r="433" spans="1:6" x14ac:dyDescent="0.25">
      <c r="A433" s="117" t="s">
        <v>591</v>
      </c>
      <c r="B433" s="117" t="s">
        <v>158</v>
      </c>
      <c r="C433" s="118">
        <v>0</v>
      </c>
      <c r="D433" s="118">
        <v>329828074.25</v>
      </c>
      <c r="E433" s="118">
        <v>0</v>
      </c>
      <c r="F433" s="118">
        <v>329828074.25</v>
      </c>
    </row>
    <row r="434" spans="1:6" x14ac:dyDescent="0.25">
      <c r="A434" s="117" t="s">
        <v>592</v>
      </c>
      <c r="B434" s="117" t="s">
        <v>99</v>
      </c>
      <c r="C434" s="118">
        <v>0</v>
      </c>
      <c r="D434" s="118">
        <v>329828074.25</v>
      </c>
      <c r="E434" s="118">
        <v>0</v>
      </c>
      <c r="F434" s="118">
        <v>329828074.25</v>
      </c>
    </row>
    <row r="435" spans="1:6" x14ac:dyDescent="0.25">
      <c r="A435" s="117" t="s">
        <v>593</v>
      </c>
      <c r="B435" s="117" t="s">
        <v>80</v>
      </c>
      <c r="C435" s="118">
        <v>0</v>
      </c>
      <c r="D435" s="118">
        <v>15599568.439999999</v>
      </c>
      <c r="E435" s="118">
        <v>0.02</v>
      </c>
      <c r="F435" s="118">
        <v>15599568.42</v>
      </c>
    </row>
    <row r="436" spans="1:6" x14ac:dyDescent="0.25">
      <c r="A436" s="117" t="s">
        <v>594</v>
      </c>
      <c r="B436" s="117" t="s">
        <v>81</v>
      </c>
      <c r="C436" s="118">
        <v>0</v>
      </c>
      <c r="D436" s="118">
        <v>15599568.439999999</v>
      </c>
      <c r="E436" s="118">
        <v>0.02</v>
      </c>
      <c r="F436" s="118">
        <v>15599568.42</v>
      </c>
    </row>
    <row r="437" spans="1:6" x14ac:dyDescent="0.25">
      <c r="A437" s="117" t="s">
        <v>595</v>
      </c>
      <c r="B437" s="117" t="s">
        <v>163</v>
      </c>
      <c r="C437" s="118">
        <v>0</v>
      </c>
      <c r="D437" s="118">
        <v>160638.45000000001</v>
      </c>
      <c r="E437" s="118">
        <v>0</v>
      </c>
      <c r="F437" s="118">
        <v>160638.45000000001</v>
      </c>
    </row>
    <row r="438" spans="1:6" x14ac:dyDescent="0.25">
      <c r="A438" s="117" t="s">
        <v>596</v>
      </c>
      <c r="B438" s="117" t="s">
        <v>108</v>
      </c>
      <c r="C438" s="118">
        <v>0</v>
      </c>
      <c r="D438" s="118">
        <v>160638.45000000001</v>
      </c>
      <c r="E438" s="118">
        <v>0</v>
      </c>
      <c r="F438" s="118">
        <v>160638.45000000001</v>
      </c>
    </row>
    <row r="439" spans="1:6" x14ac:dyDescent="0.25">
      <c r="A439" s="117" t="s">
        <v>597</v>
      </c>
      <c r="B439" s="117" t="s">
        <v>56</v>
      </c>
      <c r="C439" s="118">
        <v>0</v>
      </c>
      <c r="D439" s="118">
        <v>255960398.25999999</v>
      </c>
      <c r="E439" s="118">
        <v>6208.46</v>
      </c>
      <c r="F439" s="118">
        <v>255954189.80000001</v>
      </c>
    </row>
    <row r="440" spans="1:6" x14ac:dyDescent="0.25">
      <c r="A440" s="117" t="s">
        <v>598</v>
      </c>
      <c r="B440" s="117" t="s">
        <v>57</v>
      </c>
      <c r="C440" s="118">
        <v>0</v>
      </c>
      <c r="D440" s="118">
        <v>7900132.7999999998</v>
      </c>
      <c r="E440" s="118">
        <v>0.01</v>
      </c>
      <c r="F440" s="118">
        <v>7900132.79</v>
      </c>
    </row>
    <row r="441" spans="1:6" x14ac:dyDescent="0.25">
      <c r="A441" s="117" t="s">
        <v>599</v>
      </c>
      <c r="B441" s="117" t="s">
        <v>59</v>
      </c>
      <c r="C441" s="118">
        <v>0</v>
      </c>
      <c r="D441" s="118">
        <v>248060265.46000001</v>
      </c>
      <c r="E441" s="118">
        <v>6208.45</v>
      </c>
      <c r="F441" s="118">
        <v>248054057.00999999</v>
      </c>
    </row>
    <row r="442" spans="1:6" x14ac:dyDescent="0.25">
      <c r="A442" s="117" t="s">
        <v>600</v>
      </c>
      <c r="B442" s="117" t="s">
        <v>60</v>
      </c>
      <c r="C442" s="118">
        <v>0</v>
      </c>
      <c r="D442" s="118">
        <v>365467.98</v>
      </c>
      <c r="E442" s="118">
        <v>0</v>
      </c>
      <c r="F442" s="118">
        <v>365467.98</v>
      </c>
    </row>
    <row r="443" spans="1:6" x14ac:dyDescent="0.25">
      <c r="A443" s="117" t="s">
        <v>601</v>
      </c>
      <c r="B443" s="117" t="s">
        <v>61</v>
      </c>
      <c r="C443" s="118">
        <v>0</v>
      </c>
      <c r="D443" s="118">
        <v>365467.98</v>
      </c>
      <c r="E443" s="118">
        <v>0</v>
      </c>
      <c r="F443" s="118">
        <v>365467.98</v>
      </c>
    </row>
    <row r="444" spans="1:6" x14ac:dyDescent="0.25">
      <c r="A444" s="117" t="s">
        <v>602</v>
      </c>
      <c r="B444" s="117" t="s">
        <v>63</v>
      </c>
      <c r="C444" s="118">
        <v>0</v>
      </c>
      <c r="D444" s="118">
        <v>42883614.140000001</v>
      </c>
      <c r="E444" s="118">
        <v>0.25</v>
      </c>
      <c r="F444" s="118">
        <v>42883613.890000001</v>
      </c>
    </row>
    <row r="445" spans="1:6" x14ac:dyDescent="0.25">
      <c r="A445" s="117" t="s">
        <v>603</v>
      </c>
      <c r="B445" s="117" t="s">
        <v>65</v>
      </c>
      <c r="C445" s="118">
        <v>0</v>
      </c>
      <c r="D445" s="118">
        <v>29261090.600000001</v>
      </c>
      <c r="E445" s="118">
        <v>0.13</v>
      </c>
      <c r="F445" s="118">
        <v>29261090.469999999</v>
      </c>
    </row>
    <row r="446" spans="1:6" x14ac:dyDescent="0.25">
      <c r="A446" s="117" t="s">
        <v>604</v>
      </c>
      <c r="B446" s="117" t="s">
        <v>67</v>
      </c>
      <c r="C446" s="118">
        <v>0</v>
      </c>
      <c r="D446" s="118">
        <v>13507712.880000001</v>
      </c>
      <c r="E446" s="118">
        <v>0.03</v>
      </c>
      <c r="F446" s="118">
        <v>13507712.85</v>
      </c>
    </row>
    <row r="447" spans="1:6" ht="30" x14ac:dyDescent="0.25">
      <c r="A447" s="117" t="s">
        <v>605</v>
      </c>
      <c r="B447" s="117" t="s">
        <v>88</v>
      </c>
      <c r="C447" s="118">
        <v>0</v>
      </c>
      <c r="D447" s="118">
        <v>114810.66</v>
      </c>
      <c r="E447" s="118">
        <v>0.09</v>
      </c>
      <c r="F447" s="118">
        <v>114810.57</v>
      </c>
    </row>
    <row r="448" spans="1:6" x14ac:dyDescent="0.25">
      <c r="A448" s="117" t="s">
        <v>606</v>
      </c>
      <c r="B448" s="117" t="s">
        <v>69</v>
      </c>
      <c r="C448" s="118">
        <v>0</v>
      </c>
      <c r="D448" s="118">
        <v>190278785.56</v>
      </c>
      <c r="E448" s="118">
        <v>1.95</v>
      </c>
      <c r="F448" s="118">
        <v>190278783.61000001</v>
      </c>
    </row>
    <row r="449" spans="1:6" x14ac:dyDescent="0.25">
      <c r="A449" s="117" t="s">
        <v>607</v>
      </c>
      <c r="B449" s="117" t="s">
        <v>71</v>
      </c>
      <c r="C449" s="118">
        <v>0</v>
      </c>
      <c r="D449" s="118">
        <v>86395510.670000002</v>
      </c>
      <c r="E449" s="118">
        <v>0.92</v>
      </c>
      <c r="F449" s="118">
        <v>86395509.75</v>
      </c>
    </row>
    <row r="450" spans="1:6" x14ac:dyDescent="0.25">
      <c r="A450" s="117" t="s">
        <v>608</v>
      </c>
      <c r="B450" s="117" t="s">
        <v>73</v>
      </c>
      <c r="C450" s="118">
        <v>0</v>
      </c>
      <c r="D450" s="118">
        <v>101906174.18000001</v>
      </c>
      <c r="E450" s="118">
        <v>0.73</v>
      </c>
      <c r="F450" s="118">
        <v>101906173.45</v>
      </c>
    </row>
    <row r="451" spans="1:6" x14ac:dyDescent="0.25">
      <c r="A451" s="117" t="s">
        <v>609</v>
      </c>
      <c r="B451" s="117" t="s">
        <v>74</v>
      </c>
      <c r="C451" s="118">
        <v>0</v>
      </c>
      <c r="D451" s="118">
        <v>1977100.71</v>
      </c>
      <c r="E451" s="118">
        <v>0.3</v>
      </c>
      <c r="F451" s="118">
        <v>1977100.41</v>
      </c>
    </row>
    <row r="452" spans="1:6" x14ac:dyDescent="0.25">
      <c r="A452" s="117" t="s">
        <v>610</v>
      </c>
      <c r="B452" s="117" t="s">
        <v>75</v>
      </c>
      <c r="C452" s="118">
        <v>0</v>
      </c>
      <c r="D452" s="118">
        <v>12307923.869999999</v>
      </c>
      <c r="E452" s="118">
        <v>0.03</v>
      </c>
      <c r="F452" s="118">
        <v>12307923.84</v>
      </c>
    </row>
    <row r="453" spans="1:6" x14ac:dyDescent="0.25">
      <c r="A453" s="117" t="s">
        <v>611</v>
      </c>
      <c r="B453" s="117" t="s">
        <v>76</v>
      </c>
      <c r="C453" s="118">
        <v>0</v>
      </c>
      <c r="D453" s="118">
        <v>10817666.699999999</v>
      </c>
      <c r="E453" s="118">
        <v>0.03</v>
      </c>
      <c r="F453" s="118">
        <v>10817666.67</v>
      </c>
    </row>
    <row r="454" spans="1:6" x14ac:dyDescent="0.25">
      <c r="A454" s="117" t="s">
        <v>612</v>
      </c>
      <c r="B454" s="117" t="s">
        <v>141</v>
      </c>
      <c r="C454" s="118">
        <v>0</v>
      </c>
      <c r="D454" s="118">
        <v>1490257.17</v>
      </c>
      <c r="E454" s="118">
        <v>0</v>
      </c>
      <c r="F454" s="118">
        <v>1490257.17</v>
      </c>
    </row>
    <row r="455" spans="1:6" x14ac:dyDescent="0.25">
      <c r="A455" s="117" t="s">
        <v>613</v>
      </c>
      <c r="B455" s="117" t="s">
        <v>94</v>
      </c>
      <c r="C455" s="118">
        <v>0</v>
      </c>
      <c r="D455" s="118">
        <v>194194.8</v>
      </c>
      <c r="E455" s="118">
        <v>0</v>
      </c>
      <c r="F455" s="118">
        <v>194194.8</v>
      </c>
    </row>
    <row r="456" spans="1:6" x14ac:dyDescent="0.25">
      <c r="A456" s="117" t="s">
        <v>614</v>
      </c>
      <c r="B456" s="117" t="s">
        <v>95</v>
      </c>
      <c r="C456" s="118">
        <v>0</v>
      </c>
      <c r="D456" s="118">
        <v>194194.8</v>
      </c>
      <c r="E456" s="118">
        <v>0</v>
      </c>
      <c r="F456" s="118">
        <v>194194.8</v>
      </c>
    </row>
    <row r="457" spans="1:6" x14ac:dyDescent="0.25">
      <c r="A457" s="117" t="s">
        <v>615</v>
      </c>
      <c r="B457" s="117" t="s">
        <v>186</v>
      </c>
      <c r="C457" s="118">
        <v>0</v>
      </c>
      <c r="D457" s="118">
        <v>164303181.90000001</v>
      </c>
      <c r="E457" s="118">
        <v>0.35</v>
      </c>
      <c r="F457" s="118">
        <v>164303181.55000001</v>
      </c>
    </row>
    <row r="458" spans="1:6" x14ac:dyDescent="0.25">
      <c r="A458" s="117" t="s">
        <v>616</v>
      </c>
      <c r="B458" s="117" t="s">
        <v>63</v>
      </c>
      <c r="C458" s="118">
        <v>0</v>
      </c>
      <c r="D458" s="118">
        <v>477492.55</v>
      </c>
      <c r="E458" s="118">
        <v>0.01</v>
      </c>
      <c r="F458" s="118">
        <v>477492.54</v>
      </c>
    </row>
    <row r="459" spans="1:6" x14ac:dyDescent="0.25">
      <c r="A459" s="117" t="s">
        <v>617</v>
      </c>
      <c r="B459" s="117" t="s">
        <v>69</v>
      </c>
      <c r="C459" s="118">
        <v>0</v>
      </c>
      <c r="D459" s="118">
        <v>580710.88</v>
      </c>
      <c r="E459" s="118">
        <v>0</v>
      </c>
      <c r="F459" s="118">
        <v>580710.88</v>
      </c>
    </row>
    <row r="460" spans="1:6" x14ac:dyDescent="0.25">
      <c r="A460" s="117" t="s">
        <v>928</v>
      </c>
      <c r="B460" s="117" t="s">
        <v>77</v>
      </c>
      <c r="C460" s="118">
        <v>0</v>
      </c>
      <c r="D460" s="118">
        <v>163244978.47</v>
      </c>
      <c r="E460" s="118">
        <v>0.34</v>
      </c>
      <c r="F460" s="118">
        <v>163244978.13</v>
      </c>
    </row>
    <row r="461" spans="1:6" x14ac:dyDescent="0.25">
      <c r="A461" s="117" t="s">
        <v>618</v>
      </c>
      <c r="B461" s="117" t="s">
        <v>199</v>
      </c>
      <c r="C461" s="118">
        <v>0</v>
      </c>
      <c r="D461" s="118">
        <v>45357321.810000002</v>
      </c>
      <c r="E461" s="118">
        <v>1702511.59</v>
      </c>
      <c r="F461" s="118">
        <v>43654810.219999999</v>
      </c>
    </row>
    <row r="462" spans="1:6" x14ac:dyDescent="0.25">
      <c r="A462" s="117" t="s">
        <v>912</v>
      </c>
      <c r="B462" s="117" t="s">
        <v>163</v>
      </c>
      <c r="C462" s="118">
        <v>0</v>
      </c>
      <c r="D462" s="118">
        <v>186459.3</v>
      </c>
      <c r="E462" s="118">
        <v>0</v>
      </c>
      <c r="F462" s="118">
        <v>186459.3</v>
      </c>
    </row>
    <row r="463" spans="1:6" x14ac:dyDescent="0.25">
      <c r="A463" s="117" t="s">
        <v>619</v>
      </c>
      <c r="B463" s="117" t="s">
        <v>56</v>
      </c>
      <c r="C463" s="118">
        <v>0</v>
      </c>
      <c r="D463" s="118">
        <v>2118366.4300000002</v>
      </c>
      <c r="E463" s="118">
        <v>0.08</v>
      </c>
      <c r="F463" s="118">
        <v>2118366.35</v>
      </c>
    </row>
    <row r="464" spans="1:6" x14ac:dyDescent="0.25">
      <c r="A464" s="117" t="s">
        <v>911</v>
      </c>
      <c r="B464" s="117" t="s">
        <v>60</v>
      </c>
      <c r="C464" s="118">
        <v>0</v>
      </c>
      <c r="D464" s="118">
        <v>41876.76</v>
      </c>
      <c r="E464" s="118">
        <v>0</v>
      </c>
      <c r="F464" s="118">
        <v>41876.76</v>
      </c>
    </row>
    <row r="465" spans="1:6" x14ac:dyDescent="0.25">
      <c r="A465" s="117" t="s">
        <v>620</v>
      </c>
      <c r="B465" s="117" t="s">
        <v>63</v>
      </c>
      <c r="C465" s="118">
        <v>0</v>
      </c>
      <c r="D465" s="118">
        <v>1877999.05</v>
      </c>
      <c r="E465" s="118">
        <v>7.0000000000000007E-2</v>
      </c>
      <c r="F465" s="118">
        <v>1877998.98</v>
      </c>
    </row>
    <row r="466" spans="1:6" x14ac:dyDescent="0.25">
      <c r="A466" s="117" t="s">
        <v>621</v>
      </c>
      <c r="B466" s="117" t="s">
        <v>69</v>
      </c>
      <c r="C466" s="118">
        <v>0</v>
      </c>
      <c r="D466" s="118">
        <v>25644836.18</v>
      </c>
      <c r="E466" s="118">
        <v>1.63</v>
      </c>
      <c r="F466" s="118">
        <v>25644834.550000001</v>
      </c>
    </row>
    <row r="467" spans="1:6" x14ac:dyDescent="0.25">
      <c r="A467" s="117" t="s">
        <v>962</v>
      </c>
      <c r="B467" s="117" t="s">
        <v>75</v>
      </c>
      <c r="C467" s="118">
        <v>0</v>
      </c>
      <c r="D467" s="118">
        <v>15487784.09</v>
      </c>
      <c r="E467" s="118">
        <v>1702509.81</v>
      </c>
      <c r="F467" s="118">
        <v>13785274.279999999</v>
      </c>
    </row>
    <row r="468" spans="1:6" x14ac:dyDescent="0.25">
      <c r="A468" s="117" t="s">
        <v>622</v>
      </c>
      <c r="B468" s="117" t="s">
        <v>623</v>
      </c>
      <c r="C468" s="118">
        <v>0</v>
      </c>
      <c r="D468" s="118">
        <v>420367173.60000002</v>
      </c>
      <c r="E468" s="118">
        <v>0</v>
      </c>
      <c r="F468" s="118">
        <v>420367173.60000002</v>
      </c>
    </row>
    <row r="469" spans="1:6" x14ac:dyDescent="0.25">
      <c r="A469" s="117" t="s">
        <v>624</v>
      </c>
      <c r="B469" s="117" t="s">
        <v>224</v>
      </c>
      <c r="C469" s="118">
        <v>0</v>
      </c>
      <c r="D469" s="118">
        <v>420367173.60000002</v>
      </c>
      <c r="E469" s="118">
        <v>0</v>
      </c>
      <c r="F469" s="118">
        <v>420367173.60000002</v>
      </c>
    </row>
    <row r="470" spans="1:6" x14ac:dyDescent="0.25">
      <c r="A470" s="117" t="s">
        <v>625</v>
      </c>
      <c r="B470" s="117" t="s">
        <v>224</v>
      </c>
      <c r="C470" s="118">
        <v>0</v>
      </c>
      <c r="D470" s="118">
        <v>420367173.60000002</v>
      </c>
      <c r="E470" s="118">
        <v>0</v>
      </c>
      <c r="F470" s="118">
        <v>420367173.60000002</v>
      </c>
    </row>
    <row r="471" spans="1:6" x14ac:dyDescent="0.25">
      <c r="A471" s="117" t="s">
        <v>904</v>
      </c>
      <c r="B471" s="117" t="s">
        <v>903</v>
      </c>
      <c r="C471" s="118">
        <v>0</v>
      </c>
      <c r="D471" s="118">
        <v>892171861.23000002</v>
      </c>
      <c r="E471" s="118">
        <v>0</v>
      </c>
      <c r="F471" s="118">
        <v>892171861.23000002</v>
      </c>
    </row>
    <row r="472" spans="1:6" x14ac:dyDescent="0.25">
      <c r="A472" s="117" t="s">
        <v>902</v>
      </c>
      <c r="B472" s="117" t="s">
        <v>441</v>
      </c>
      <c r="C472" s="118">
        <v>0</v>
      </c>
      <c r="D472" s="118">
        <v>892171861.23000002</v>
      </c>
      <c r="E472" s="118">
        <v>0</v>
      </c>
      <c r="F472" s="118">
        <v>892171861.23000002</v>
      </c>
    </row>
    <row r="473" spans="1:6" x14ac:dyDescent="0.25">
      <c r="A473" s="117" t="s">
        <v>901</v>
      </c>
      <c r="B473" s="117" t="s">
        <v>441</v>
      </c>
      <c r="C473" s="118">
        <v>0</v>
      </c>
      <c r="D473" s="118">
        <v>892171861.23000002</v>
      </c>
      <c r="E473" s="118">
        <v>0</v>
      </c>
      <c r="F473" s="118">
        <v>892171861.23000002</v>
      </c>
    </row>
    <row r="474" spans="1:6" x14ac:dyDescent="0.25">
      <c r="A474" s="117" t="s">
        <v>626</v>
      </c>
      <c r="B474" s="117" t="s">
        <v>484</v>
      </c>
      <c r="C474" s="118">
        <v>0</v>
      </c>
      <c r="D474" s="118">
        <v>154517959</v>
      </c>
      <c r="E474" s="118">
        <v>65406656</v>
      </c>
      <c r="F474" s="118">
        <v>89111303</v>
      </c>
    </row>
    <row r="475" spans="1:6" x14ac:dyDescent="0.25">
      <c r="A475" s="117" t="s">
        <v>627</v>
      </c>
      <c r="B475" s="117" t="s">
        <v>628</v>
      </c>
      <c r="C475" s="118">
        <v>0</v>
      </c>
      <c r="D475" s="118">
        <v>154517959</v>
      </c>
      <c r="E475" s="118">
        <v>65406656</v>
      </c>
      <c r="F475" s="118">
        <v>89111303</v>
      </c>
    </row>
    <row r="476" spans="1:6" x14ac:dyDescent="0.25">
      <c r="A476" s="117" t="s">
        <v>629</v>
      </c>
      <c r="B476" s="117" t="s">
        <v>630</v>
      </c>
      <c r="C476" s="118">
        <v>0</v>
      </c>
      <c r="D476" s="118">
        <v>154517959</v>
      </c>
      <c r="E476" s="118">
        <v>65406656</v>
      </c>
      <c r="F476" s="118">
        <v>89111303</v>
      </c>
    </row>
    <row r="477" spans="1:6" x14ac:dyDescent="0.25">
      <c r="A477" s="117" t="s">
        <v>631</v>
      </c>
      <c r="B477" s="117" t="s">
        <v>632</v>
      </c>
      <c r="C477" s="118">
        <v>0</v>
      </c>
      <c r="D477" s="118">
        <v>695108423.09000003</v>
      </c>
      <c r="E477" s="118">
        <v>3431000</v>
      </c>
      <c r="F477" s="118">
        <v>691677423.09000003</v>
      </c>
    </row>
    <row r="478" spans="1:6" x14ac:dyDescent="0.25">
      <c r="A478" s="117" t="s">
        <v>633</v>
      </c>
      <c r="B478" s="117" t="s">
        <v>634</v>
      </c>
      <c r="C478" s="118">
        <v>0</v>
      </c>
      <c r="D478" s="118">
        <v>695108423.09000003</v>
      </c>
      <c r="E478" s="118">
        <v>3431000</v>
      </c>
      <c r="F478" s="118">
        <v>691677423.09000003</v>
      </c>
    </row>
    <row r="479" spans="1:6" x14ac:dyDescent="0.25">
      <c r="A479" s="117" t="s">
        <v>900</v>
      </c>
      <c r="B479" s="117" t="s">
        <v>898</v>
      </c>
      <c r="C479" s="118">
        <v>0</v>
      </c>
      <c r="D479" s="118">
        <v>34042798.689999998</v>
      </c>
      <c r="E479" s="118">
        <v>0</v>
      </c>
      <c r="F479" s="118">
        <v>34042798.689999998</v>
      </c>
    </row>
    <row r="480" spans="1:6" x14ac:dyDescent="0.25">
      <c r="A480" s="117" t="s">
        <v>899</v>
      </c>
      <c r="B480" s="117" t="s">
        <v>898</v>
      </c>
      <c r="C480" s="118">
        <v>0</v>
      </c>
      <c r="D480" s="118">
        <v>34042798.689999998</v>
      </c>
      <c r="E480" s="118">
        <v>0</v>
      </c>
      <c r="F480" s="118">
        <v>34042798.689999998</v>
      </c>
    </row>
    <row r="481" spans="1:6" ht="30" x14ac:dyDescent="0.25">
      <c r="A481" s="117" t="s">
        <v>907</v>
      </c>
      <c r="B481" s="117" t="s">
        <v>906</v>
      </c>
      <c r="C481" s="118">
        <v>0</v>
      </c>
      <c r="D481" s="118">
        <v>160249894.40000001</v>
      </c>
      <c r="E481" s="118">
        <v>0</v>
      </c>
      <c r="F481" s="118">
        <v>160249894.40000001</v>
      </c>
    </row>
    <row r="482" spans="1:6" x14ac:dyDescent="0.25">
      <c r="A482" s="117" t="s">
        <v>905</v>
      </c>
      <c r="B482" s="117" t="s">
        <v>69</v>
      </c>
      <c r="C482" s="118">
        <v>0</v>
      </c>
      <c r="D482" s="118">
        <v>160249894.40000001</v>
      </c>
      <c r="E482" s="118">
        <v>0</v>
      </c>
      <c r="F482" s="118">
        <v>160249894.40000001</v>
      </c>
    </row>
    <row r="483" spans="1:6" x14ac:dyDescent="0.25">
      <c r="A483" s="117" t="s">
        <v>883</v>
      </c>
      <c r="B483" s="117" t="s">
        <v>881</v>
      </c>
      <c r="C483" s="118">
        <v>0</v>
      </c>
      <c r="D483" s="118">
        <v>500813000</v>
      </c>
      <c r="E483" s="118">
        <v>3431000</v>
      </c>
      <c r="F483" s="118">
        <v>497382000</v>
      </c>
    </row>
    <row r="484" spans="1:6" x14ac:dyDescent="0.25">
      <c r="A484" s="117" t="s">
        <v>882</v>
      </c>
      <c r="B484" s="117" t="s">
        <v>881</v>
      </c>
      <c r="C484" s="118">
        <v>0</v>
      </c>
      <c r="D484" s="118">
        <v>500813000</v>
      </c>
      <c r="E484" s="118">
        <v>3431000</v>
      </c>
      <c r="F484" s="118">
        <v>497382000</v>
      </c>
    </row>
    <row r="485" spans="1:6" x14ac:dyDescent="0.25">
      <c r="A485" s="117" t="s">
        <v>635</v>
      </c>
      <c r="B485" s="117" t="s">
        <v>636</v>
      </c>
      <c r="C485" s="118">
        <v>0</v>
      </c>
      <c r="D485" s="118">
        <v>2730</v>
      </c>
      <c r="E485" s="118">
        <v>0</v>
      </c>
      <c r="F485" s="118">
        <v>2730</v>
      </c>
    </row>
    <row r="486" spans="1:6" x14ac:dyDescent="0.25">
      <c r="A486" s="117" t="s">
        <v>637</v>
      </c>
      <c r="B486" s="117" t="s">
        <v>507</v>
      </c>
      <c r="C486" s="118">
        <v>0</v>
      </c>
      <c r="D486" s="118">
        <v>2730</v>
      </c>
      <c r="E486" s="118">
        <v>0</v>
      </c>
      <c r="F486" s="118">
        <v>2730</v>
      </c>
    </row>
    <row r="487" spans="1:6" x14ac:dyDescent="0.25">
      <c r="A487" s="117" t="s">
        <v>638</v>
      </c>
      <c r="B487" s="117" t="s">
        <v>639</v>
      </c>
      <c r="C487" s="118">
        <v>0</v>
      </c>
      <c r="D487" s="118">
        <v>280370494.88</v>
      </c>
      <c r="E487" s="118">
        <v>280370494.88</v>
      </c>
      <c r="F487" s="118">
        <v>0</v>
      </c>
    </row>
    <row r="488" spans="1:6" x14ac:dyDescent="0.25">
      <c r="A488" s="117" t="s">
        <v>640</v>
      </c>
      <c r="B488" s="117" t="s">
        <v>641</v>
      </c>
      <c r="C488" s="118">
        <v>548337911.46000004</v>
      </c>
      <c r="D488" s="118">
        <v>6848994.8799999999</v>
      </c>
      <c r="E488" s="118">
        <v>272439001</v>
      </c>
      <c r="F488" s="118">
        <v>282747905.33999997</v>
      </c>
    </row>
    <row r="489" spans="1:6" ht="30" x14ac:dyDescent="0.25">
      <c r="A489" s="117" t="s">
        <v>642</v>
      </c>
      <c r="B489" s="117" t="s">
        <v>643</v>
      </c>
      <c r="C489" s="118">
        <v>548337911.46000004</v>
      </c>
      <c r="D489" s="118">
        <v>6848994.8799999999</v>
      </c>
      <c r="E489" s="118">
        <v>272439001</v>
      </c>
      <c r="F489" s="118">
        <v>282747905.33999997</v>
      </c>
    </row>
    <row r="490" spans="1:6" x14ac:dyDescent="0.25">
      <c r="A490" s="117" t="s">
        <v>644</v>
      </c>
      <c r="B490" s="117" t="s">
        <v>441</v>
      </c>
      <c r="C490" s="118">
        <v>548337911.46000004</v>
      </c>
      <c r="D490" s="118">
        <v>6848994.8799999999</v>
      </c>
      <c r="E490" s="118">
        <v>272439001</v>
      </c>
      <c r="F490" s="118">
        <v>282747905.33999997</v>
      </c>
    </row>
    <row r="491" spans="1:6" x14ac:dyDescent="0.25">
      <c r="A491" s="117" t="s">
        <v>645</v>
      </c>
      <c r="B491" s="117" t="s">
        <v>441</v>
      </c>
      <c r="C491" s="118">
        <v>548337911.46000004</v>
      </c>
      <c r="D491" s="118">
        <v>6848994.8799999999</v>
      </c>
      <c r="E491" s="118">
        <v>272439001</v>
      </c>
      <c r="F491" s="118">
        <v>282747905.33999997</v>
      </c>
    </row>
    <row r="492" spans="1:6" x14ac:dyDescent="0.25">
      <c r="A492" s="117" t="s">
        <v>646</v>
      </c>
      <c r="B492" s="117" t="s">
        <v>647</v>
      </c>
      <c r="C492" s="118">
        <v>13399234129.4</v>
      </c>
      <c r="D492" s="118">
        <v>0</v>
      </c>
      <c r="E492" s="118">
        <v>1082499</v>
      </c>
      <c r="F492" s="118">
        <v>13398151630.4</v>
      </c>
    </row>
    <row r="493" spans="1:6" x14ac:dyDescent="0.25">
      <c r="A493" s="117" t="s">
        <v>648</v>
      </c>
      <c r="B493" s="117" t="s">
        <v>649</v>
      </c>
      <c r="C493" s="118">
        <v>9088337426.8500004</v>
      </c>
      <c r="D493" s="118">
        <v>0</v>
      </c>
      <c r="E493" s="118">
        <v>0</v>
      </c>
      <c r="F493" s="118">
        <v>9088337426.8500004</v>
      </c>
    </row>
    <row r="494" spans="1:6" x14ac:dyDescent="0.25">
      <c r="A494" s="117" t="s">
        <v>650</v>
      </c>
      <c r="B494" s="117" t="s">
        <v>473</v>
      </c>
      <c r="C494" s="118">
        <v>9088337426.8500004</v>
      </c>
      <c r="D494" s="118">
        <v>0</v>
      </c>
      <c r="E494" s="118">
        <v>0</v>
      </c>
      <c r="F494" s="118">
        <v>9088337426.8500004</v>
      </c>
    </row>
    <row r="495" spans="1:6" x14ac:dyDescent="0.25">
      <c r="A495" s="117" t="s">
        <v>651</v>
      </c>
      <c r="B495" s="117" t="s">
        <v>473</v>
      </c>
      <c r="C495" s="118">
        <v>9088337426.8500004</v>
      </c>
      <c r="D495" s="118">
        <v>0</v>
      </c>
      <c r="E495" s="118">
        <v>0</v>
      </c>
      <c r="F495" s="118">
        <v>9088337426.8500004</v>
      </c>
    </row>
    <row r="496" spans="1:6" x14ac:dyDescent="0.25">
      <c r="A496" s="117" t="s">
        <v>652</v>
      </c>
      <c r="B496" s="117" t="s">
        <v>653</v>
      </c>
      <c r="C496" s="118">
        <v>170701388.38999999</v>
      </c>
      <c r="D496" s="118">
        <v>0</v>
      </c>
      <c r="E496" s="118">
        <v>0</v>
      </c>
      <c r="F496" s="118">
        <v>170701388.38999999</v>
      </c>
    </row>
    <row r="497" spans="1:6" x14ac:dyDescent="0.25">
      <c r="A497" s="117" t="s">
        <v>654</v>
      </c>
      <c r="B497" s="117" t="s">
        <v>473</v>
      </c>
      <c r="C497" s="118">
        <v>170701388.38999999</v>
      </c>
      <c r="D497" s="118">
        <v>0</v>
      </c>
      <c r="E497" s="118">
        <v>0</v>
      </c>
      <c r="F497" s="118">
        <v>170701388.38999999</v>
      </c>
    </row>
    <row r="498" spans="1:6" x14ac:dyDescent="0.25">
      <c r="A498" s="117" t="s">
        <v>655</v>
      </c>
      <c r="B498" s="117" t="s">
        <v>473</v>
      </c>
      <c r="C498" s="118">
        <v>170701388.38999999</v>
      </c>
      <c r="D498" s="118">
        <v>0</v>
      </c>
      <c r="E498" s="118">
        <v>0</v>
      </c>
      <c r="F498" s="118">
        <v>170701388.38999999</v>
      </c>
    </row>
    <row r="499" spans="1:6" x14ac:dyDescent="0.25">
      <c r="A499" s="117" t="s">
        <v>656</v>
      </c>
      <c r="B499" s="117" t="s">
        <v>657</v>
      </c>
      <c r="C499" s="118">
        <v>4045371254.1599998</v>
      </c>
      <c r="D499" s="118">
        <v>0</v>
      </c>
      <c r="E499" s="118">
        <v>0</v>
      </c>
      <c r="F499" s="118">
        <v>4045371254.1599998</v>
      </c>
    </row>
    <row r="500" spans="1:6" x14ac:dyDescent="0.25">
      <c r="A500" s="117" t="s">
        <v>658</v>
      </c>
      <c r="B500" s="117" t="s">
        <v>659</v>
      </c>
      <c r="C500" s="118">
        <v>4045371254.1599998</v>
      </c>
      <c r="D500" s="118">
        <v>0</v>
      </c>
      <c r="E500" s="118">
        <v>0</v>
      </c>
      <c r="F500" s="118">
        <v>4045371254.1599998</v>
      </c>
    </row>
    <row r="501" spans="1:6" x14ac:dyDescent="0.25">
      <c r="A501" s="117" t="s">
        <v>660</v>
      </c>
      <c r="B501" s="117" t="s">
        <v>659</v>
      </c>
      <c r="C501" s="118">
        <v>4045371254.1599998</v>
      </c>
      <c r="D501" s="118">
        <v>0</v>
      </c>
      <c r="E501" s="118">
        <v>0</v>
      </c>
      <c r="F501" s="118">
        <v>4045371254.1599998</v>
      </c>
    </row>
    <row r="502" spans="1:6" x14ac:dyDescent="0.25">
      <c r="A502" s="117" t="s">
        <v>867</v>
      </c>
      <c r="B502" s="117" t="s">
        <v>868</v>
      </c>
      <c r="C502" s="118">
        <v>94824060</v>
      </c>
      <c r="D502" s="118">
        <v>0</v>
      </c>
      <c r="E502" s="118">
        <v>1082499</v>
      </c>
      <c r="F502" s="118">
        <v>93741561</v>
      </c>
    </row>
    <row r="503" spans="1:6" x14ac:dyDescent="0.25">
      <c r="A503" s="117" t="s">
        <v>869</v>
      </c>
      <c r="B503" s="117" t="s">
        <v>870</v>
      </c>
      <c r="C503" s="118">
        <v>94824060</v>
      </c>
      <c r="D503" s="118">
        <v>0</v>
      </c>
      <c r="E503" s="118">
        <v>1082499</v>
      </c>
      <c r="F503" s="118">
        <v>93741561</v>
      </c>
    </row>
    <row r="504" spans="1:6" x14ac:dyDescent="0.25">
      <c r="A504" s="117" t="s">
        <v>871</v>
      </c>
      <c r="B504" s="117" t="s">
        <v>870</v>
      </c>
      <c r="C504" s="118">
        <v>94824060</v>
      </c>
      <c r="D504" s="118">
        <v>0</v>
      </c>
      <c r="E504" s="118">
        <v>1082499</v>
      </c>
      <c r="F504" s="118">
        <v>93741561</v>
      </c>
    </row>
    <row r="505" spans="1:6" x14ac:dyDescent="0.25">
      <c r="A505" s="117" t="s">
        <v>661</v>
      </c>
      <c r="B505" s="117" t="s">
        <v>662</v>
      </c>
      <c r="C505" s="118">
        <v>-13947572040.860001</v>
      </c>
      <c r="D505" s="118">
        <v>273521500</v>
      </c>
      <c r="E505" s="118">
        <v>6848994.8799999999</v>
      </c>
      <c r="F505" s="118">
        <v>-13680899535.74</v>
      </c>
    </row>
    <row r="506" spans="1:6" x14ac:dyDescent="0.25">
      <c r="A506" s="117" t="s">
        <v>663</v>
      </c>
      <c r="B506" s="117" t="s">
        <v>664</v>
      </c>
      <c r="C506" s="118">
        <v>-548337911.46000004</v>
      </c>
      <c r="D506" s="118">
        <v>272439001</v>
      </c>
      <c r="E506" s="118">
        <v>6848994.8799999999</v>
      </c>
      <c r="F506" s="118">
        <v>-282747905.33999997</v>
      </c>
    </row>
    <row r="507" spans="1:6" ht="30" x14ac:dyDescent="0.25">
      <c r="A507" s="117" t="s">
        <v>665</v>
      </c>
      <c r="B507" s="117" t="s">
        <v>666</v>
      </c>
      <c r="C507" s="118">
        <v>-548337911.46000004</v>
      </c>
      <c r="D507" s="118">
        <v>272439001</v>
      </c>
      <c r="E507" s="118">
        <v>6848994.8799999999</v>
      </c>
      <c r="F507" s="118">
        <v>-282747905.33999997</v>
      </c>
    </row>
    <row r="508" spans="1:6" ht="30" x14ac:dyDescent="0.25">
      <c r="A508" s="117" t="s">
        <v>667</v>
      </c>
      <c r="B508" s="117" t="s">
        <v>666</v>
      </c>
      <c r="C508" s="118">
        <v>-548337911.46000004</v>
      </c>
      <c r="D508" s="118">
        <v>272439001</v>
      </c>
      <c r="E508" s="118">
        <v>6848994.8799999999</v>
      </c>
      <c r="F508" s="118">
        <v>-282747905.33999997</v>
      </c>
    </row>
    <row r="509" spans="1:6" x14ac:dyDescent="0.25">
      <c r="A509" s="117" t="s">
        <v>668</v>
      </c>
      <c r="B509" s="117" t="s">
        <v>669</v>
      </c>
      <c r="C509" s="118">
        <v>-13399234129.4</v>
      </c>
      <c r="D509" s="118">
        <v>1082499</v>
      </c>
      <c r="E509" s="118">
        <v>0</v>
      </c>
      <c r="F509" s="118">
        <v>-13398151630.4</v>
      </c>
    </row>
    <row r="510" spans="1:6" x14ac:dyDescent="0.25">
      <c r="A510" s="117" t="s">
        <v>670</v>
      </c>
      <c r="B510" s="117" t="s">
        <v>671</v>
      </c>
      <c r="C510" s="118">
        <v>-9088337426.8500004</v>
      </c>
      <c r="D510" s="118">
        <v>0</v>
      </c>
      <c r="E510" s="118">
        <v>0</v>
      </c>
      <c r="F510" s="118">
        <v>-9088337426.8500004</v>
      </c>
    </row>
    <row r="511" spans="1:6" x14ac:dyDescent="0.25">
      <c r="A511" s="117" t="s">
        <v>672</v>
      </c>
      <c r="B511" s="117" t="s">
        <v>671</v>
      </c>
      <c r="C511" s="118">
        <v>-9088337426.8500004</v>
      </c>
      <c r="D511" s="118">
        <v>0</v>
      </c>
      <c r="E511" s="118">
        <v>0</v>
      </c>
      <c r="F511" s="118">
        <v>-9088337426.8500004</v>
      </c>
    </row>
    <row r="512" spans="1:6" x14ac:dyDescent="0.25">
      <c r="A512" s="117" t="s">
        <v>673</v>
      </c>
      <c r="B512" s="117" t="s">
        <v>674</v>
      </c>
      <c r="C512" s="118">
        <v>-170701388.38999999</v>
      </c>
      <c r="D512" s="118">
        <v>0</v>
      </c>
      <c r="E512" s="118">
        <v>0</v>
      </c>
      <c r="F512" s="118">
        <v>-170701388.38999999</v>
      </c>
    </row>
    <row r="513" spans="1:6" x14ac:dyDescent="0.25">
      <c r="A513" s="117" t="s">
        <v>675</v>
      </c>
      <c r="B513" s="117" t="s">
        <v>674</v>
      </c>
      <c r="C513" s="118">
        <v>-170701388.38999999</v>
      </c>
      <c r="D513" s="118">
        <v>0</v>
      </c>
      <c r="E513" s="118">
        <v>0</v>
      </c>
      <c r="F513" s="118">
        <v>-170701388.38999999</v>
      </c>
    </row>
    <row r="514" spans="1:6" x14ac:dyDescent="0.25">
      <c r="A514" s="117" t="s">
        <v>676</v>
      </c>
      <c r="B514" s="117" t="s">
        <v>677</v>
      </c>
      <c r="C514" s="118">
        <v>-4045371254.1599998</v>
      </c>
      <c r="D514" s="118">
        <v>0</v>
      </c>
      <c r="E514" s="118">
        <v>0</v>
      </c>
      <c r="F514" s="118">
        <v>-4045371254.1599998</v>
      </c>
    </row>
    <row r="515" spans="1:6" x14ac:dyDescent="0.25">
      <c r="A515" s="117" t="s">
        <v>678</v>
      </c>
      <c r="B515" s="117" t="s">
        <v>677</v>
      </c>
      <c r="C515" s="118">
        <v>-4045371254.1599998</v>
      </c>
      <c r="D515" s="118">
        <v>0</v>
      </c>
      <c r="E515" s="118">
        <v>0</v>
      </c>
      <c r="F515" s="118">
        <v>-4045371254.1599998</v>
      </c>
    </row>
    <row r="516" spans="1:6" x14ac:dyDescent="0.25">
      <c r="A516" s="117" t="s">
        <v>872</v>
      </c>
      <c r="B516" s="117" t="s">
        <v>873</v>
      </c>
      <c r="C516" s="118">
        <v>-94824060</v>
      </c>
      <c r="D516" s="118">
        <v>1082499</v>
      </c>
      <c r="E516" s="118">
        <v>0</v>
      </c>
      <c r="F516" s="118">
        <v>-93741561</v>
      </c>
    </row>
    <row r="517" spans="1:6" x14ac:dyDescent="0.25">
      <c r="A517" s="117" t="s">
        <v>874</v>
      </c>
      <c r="B517" s="117" t="s">
        <v>870</v>
      </c>
      <c r="C517" s="118">
        <v>-94824060</v>
      </c>
      <c r="D517" s="118">
        <v>1082499</v>
      </c>
      <c r="E517" s="118">
        <v>0</v>
      </c>
      <c r="F517" s="118">
        <v>-93741561</v>
      </c>
    </row>
    <row r="518" spans="1:6" x14ac:dyDescent="0.25">
      <c r="A518" s="117" t="s">
        <v>679</v>
      </c>
      <c r="B518" s="117" t="s">
        <v>680</v>
      </c>
      <c r="C518" s="118">
        <v>0</v>
      </c>
      <c r="D518" s="118">
        <v>2188685728353.9199</v>
      </c>
      <c r="E518" s="118">
        <v>2188685728353.9199</v>
      </c>
      <c r="F518" s="118">
        <v>0</v>
      </c>
    </row>
    <row r="519" spans="1:6" x14ac:dyDescent="0.25">
      <c r="A519" s="117" t="s">
        <v>681</v>
      </c>
      <c r="B519" s="117" t="s">
        <v>682</v>
      </c>
      <c r="C519" s="118">
        <v>9002336518801.2109</v>
      </c>
      <c r="D519" s="118">
        <v>3872845736.98</v>
      </c>
      <c r="E519" s="118">
        <v>2184812882616.9399</v>
      </c>
      <c r="F519" s="118">
        <v>11183276555681.1</v>
      </c>
    </row>
    <row r="520" spans="1:6" ht="30" x14ac:dyDescent="0.25">
      <c r="A520" s="117" t="s">
        <v>683</v>
      </c>
      <c r="B520" s="117" t="s">
        <v>643</v>
      </c>
      <c r="C520" s="118">
        <v>9002336518801.2109</v>
      </c>
      <c r="D520" s="118">
        <v>3872845736.98</v>
      </c>
      <c r="E520" s="118">
        <v>2184812882616.9399</v>
      </c>
      <c r="F520" s="118">
        <v>11183276555681.1</v>
      </c>
    </row>
    <row r="521" spans="1:6" x14ac:dyDescent="0.25">
      <c r="A521" s="117" t="s">
        <v>684</v>
      </c>
      <c r="B521" s="117" t="s">
        <v>685</v>
      </c>
      <c r="C521" s="118">
        <v>9002336518801.2109</v>
      </c>
      <c r="D521" s="118">
        <v>3872845736.98</v>
      </c>
      <c r="E521" s="118">
        <v>2184812882616.9399</v>
      </c>
      <c r="F521" s="118">
        <v>11183276555681.1</v>
      </c>
    </row>
    <row r="522" spans="1:6" x14ac:dyDescent="0.25">
      <c r="A522" s="117" t="s">
        <v>686</v>
      </c>
      <c r="B522" s="117" t="s">
        <v>685</v>
      </c>
      <c r="C522" s="118">
        <v>9002336518801.2109</v>
      </c>
      <c r="D522" s="118">
        <v>3872845736.98</v>
      </c>
      <c r="E522" s="118">
        <v>2184812882616.9399</v>
      </c>
      <c r="F522" s="118">
        <v>11183276555681.1</v>
      </c>
    </row>
    <row r="523" spans="1:6" x14ac:dyDescent="0.25">
      <c r="A523" s="117" t="s">
        <v>687</v>
      </c>
      <c r="B523" s="117" t="s">
        <v>688</v>
      </c>
      <c r="C523" s="118">
        <v>567344987.55999994</v>
      </c>
      <c r="D523" s="118">
        <v>0</v>
      </c>
      <c r="E523" s="118">
        <v>0</v>
      </c>
      <c r="F523" s="118">
        <v>567344987.55999994</v>
      </c>
    </row>
    <row r="524" spans="1:6" ht="30" x14ac:dyDescent="0.25">
      <c r="A524" s="117" t="s">
        <v>689</v>
      </c>
      <c r="B524" s="117" t="s">
        <v>690</v>
      </c>
      <c r="C524" s="118">
        <v>28560000</v>
      </c>
      <c r="D524" s="118">
        <v>0</v>
      </c>
      <c r="E524" s="118">
        <v>0</v>
      </c>
      <c r="F524" s="118">
        <v>28560000</v>
      </c>
    </row>
    <row r="525" spans="1:6" x14ac:dyDescent="0.25">
      <c r="A525" s="117" t="s">
        <v>691</v>
      </c>
      <c r="B525" s="117" t="s">
        <v>692</v>
      </c>
      <c r="C525" s="118">
        <v>28560000</v>
      </c>
      <c r="D525" s="118">
        <v>0</v>
      </c>
      <c r="E525" s="118">
        <v>0</v>
      </c>
      <c r="F525" s="118">
        <v>28560000</v>
      </c>
    </row>
    <row r="526" spans="1:6" x14ac:dyDescent="0.25">
      <c r="A526" s="117" t="s">
        <v>693</v>
      </c>
      <c r="B526" s="117" t="s">
        <v>692</v>
      </c>
      <c r="C526" s="118">
        <v>28560000</v>
      </c>
      <c r="D526" s="118">
        <v>0</v>
      </c>
      <c r="E526" s="118">
        <v>0</v>
      </c>
      <c r="F526" s="118">
        <v>28560000</v>
      </c>
    </row>
    <row r="527" spans="1:6" x14ac:dyDescent="0.25">
      <c r="A527" s="117" t="s">
        <v>694</v>
      </c>
      <c r="B527" s="117" t="s">
        <v>695</v>
      </c>
      <c r="C527" s="118">
        <v>538784987.55999994</v>
      </c>
      <c r="D527" s="118">
        <v>0</v>
      </c>
      <c r="E527" s="118">
        <v>0</v>
      </c>
      <c r="F527" s="118">
        <v>538784987.55999994</v>
      </c>
    </row>
    <row r="528" spans="1:6" x14ac:dyDescent="0.25">
      <c r="A528" s="117" t="s">
        <v>696</v>
      </c>
      <c r="B528" s="117" t="s">
        <v>697</v>
      </c>
      <c r="C528" s="118">
        <v>538784987.55999994</v>
      </c>
      <c r="D528" s="118">
        <v>0</v>
      </c>
      <c r="E528" s="118">
        <v>0</v>
      </c>
      <c r="F528" s="118">
        <v>538784987.55999994</v>
      </c>
    </row>
    <row r="529" spans="1:6" x14ac:dyDescent="0.25">
      <c r="A529" s="117" t="s">
        <v>698</v>
      </c>
      <c r="B529" s="117" t="s">
        <v>697</v>
      </c>
      <c r="C529" s="118">
        <v>538784987.55999994</v>
      </c>
      <c r="D529" s="118">
        <v>0</v>
      </c>
      <c r="E529" s="118">
        <v>0</v>
      </c>
      <c r="F529" s="118">
        <v>538784987.55999994</v>
      </c>
    </row>
    <row r="530" spans="1:6" x14ac:dyDescent="0.25">
      <c r="A530" s="117" t="s">
        <v>699</v>
      </c>
      <c r="B530" s="117" t="s">
        <v>700</v>
      </c>
      <c r="C530" s="118">
        <v>-9002903863788.7695</v>
      </c>
      <c r="D530" s="118">
        <v>2184812882616.9399</v>
      </c>
      <c r="E530" s="118">
        <v>3872845736.98</v>
      </c>
      <c r="F530" s="118">
        <v>-11183843900668.699</v>
      </c>
    </row>
    <row r="531" spans="1:6" x14ac:dyDescent="0.25">
      <c r="A531" s="117" t="s">
        <v>701</v>
      </c>
      <c r="B531" s="117" t="s">
        <v>702</v>
      </c>
      <c r="C531" s="118">
        <v>-9002336518801.2109</v>
      </c>
      <c r="D531" s="118">
        <v>2184812882616.9399</v>
      </c>
      <c r="E531" s="118">
        <v>3872845736.98</v>
      </c>
      <c r="F531" s="118">
        <v>-11183276555681.1</v>
      </c>
    </row>
    <row r="532" spans="1:6" ht="30" x14ac:dyDescent="0.25">
      <c r="A532" s="117" t="s">
        <v>703</v>
      </c>
      <c r="B532" s="117" t="s">
        <v>666</v>
      </c>
      <c r="C532" s="118">
        <v>-9002336518801.2109</v>
      </c>
      <c r="D532" s="118">
        <v>2184812882616.9399</v>
      </c>
      <c r="E532" s="118">
        <v>3872845736.98</v>
      </c>
      <c r="F532" s="118">
        <v>-11183276555681.1</v>
      </c>
    </row>
    <row r="533" spans="1:6" ht="30" x14ac:dyDescent="0.25">
      <c r="A533" s="117" t="s">
        <v>704</v>
      </c>
      <c r="B533" s="117" t="s">
        <v>666</v>
      </c>
      <c r="C533" s="118">
        <v>-9002336518801.2109</v>
      </c>
      <c r="D533" s="118">
        <v>2184812882616.9399</v>
      </c>
      <c r="E533" s="118">
        <v>3872845736.98</v>
      </c>
      <c r="F533" s="118">
        <v>-11183276555681.1</v>
      </c>
    </row>
    <row r="534" spans="1:6" x14ac:dyDescent="0.25">
      <c r="A534" s="117" t="s">
        <v>705</v>
      </c>
      <c r="B534" s="117" t="s">
        <v>706</v>
      </c>
      <c r="C534" s="118">
        <v>-567344987.55999994</v>
      </c>
      <c r="D534" s="118">
        <v>0</v>
      </c>
      <c r="E534" s="118">
        <v>0</v>
      </c>
      <c r="F534" s="118">
        <v>-567344987.55999994</v>
      </c>
    </row>
    <row r="535" spans="1:6" x14ac:dyDescent="0.25">
      <c r="A535" s="117" t="s">
        <v>707</v>
      </c>
      <c r="B535" s="117" t="s">
        <v>708</v>
      </c>
      <c r="C535" s="118">
        <v>-28560000</v>
      </c>
      <c r="D535" s="118">
        <v>0</v>
      </c>
      <c r="E535" s="118">
        <v>0</v>
      </c>
      <c r="F535" s="118">
        <v>-28560000</v>
      </c>
    </row>
    <row r="536" spans="1:6" x14ac:dyDescent="0.25">
      <c r="A536" s="117" t="s">
        <v>709</v>
      </c>
      <c r="B536" s="117" t="s">
        <v>708</v>
      </c>
      <c r="C536" s="118">
        <v>-28560000</v>
      </c>
      <c r="D536" s="118">
        <v>0</v>
      </c>
      <c r="E536" s="118">
        <v>0</v>
      </c>
      <c r="F536" s="118">
        <v>-28560000</v>
      </c>
    </row>
    <row r="537" spans="1:6" x14ac:dyDescent="0.25">
      <c r="A537" s="117" t="s">
        <v>710</v>
      </c>
      <c r="B537" s="117" t="s">
        <v>711</v>
      </c>
      <c r="C537" s="118">
        <v>-538784987.55999994</v>
      </c>
      <c r="D537" s="118">
        <v>0</v>
      </c>
      <c r="E537" s="118">
        <v>0</v>
      </c>
      <c r="F537" s="118">
        <v>-538784987.55999994</v>
      </c>
    </row>
    <row r="538" spans="1:6" x14ac:dyDescent="0.25">
      <c r="A538" s="117" t="s">
        <v>712</v>
      </c>
      <c r="B538" s="117" t="s">
        <v>697</v>
      </c>
      <c r="C538" s="118">
        <v>-538784987.55999994</v>
      </c>
      <c r="D538" s="118">
        <v>0</v>
      </c>
      <c r="E538" s="118">
        <v>0</v>
      </c>
      <c r="F538" s="118">
        <v>-538784987.55999994</v>
      </c>
    </row>
    <row r="539" spans="1:6" x14ac:dyDescent="0.25">
      <c r="A539" s="117"/>
      <c r="B539" s="117" t="s">
        <v>713</v>
      </c>
      <c r="C539" s="118">
        <v>451561754581.94</v>
      </c>
      <c r="D539" s="118">
        <v>2407908738244.3799</v>
      </c>
      <c r="E539" s="118">
        <v>2407908738244.3799</v>
      </c>
      <c r="F539" s="118">
        <v>609845562839.81995</v>
      </c>
    </row>
  </sheetData>
  <autoFilter ref="A9:F539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1441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1441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Estado Situacion Financiera</vt:lpstr>
      <vt:lpstr>Estado de Resultados</vt:lpstr>
      <vt:lpstr>SYMMAR2025</vt:lpstr>
      <vt:lpstr>SYMMAR2024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2025-05-26T16:09:09Z</cp:lastPrinted>
  <dcterms:created xsi:type="dcterms:W3CDTF">2021-10-01T15:53:56Z</dcterms:created>
  <dcterms:modified xsi:type="dcterms:W3CDTF">2025-05-27T22:16:51Z</dcterms:modified>
</cp:coreProperties>
</file>