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4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drawings/drawing5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ENADO-V344229\Sección de contabilidad 2024\ESTADOS FINANCIEROS 2025\INFORMES FINANCIEROS\09 SEPTIEMBRE\EEFF\"/>
    </mc:Choice>
  </mc:AlternateContent>
  <bookViews>
    <workbookView xWindow="0" yWindow="0" windowWidth="20490" windowHeight="7530" tabRatio="805" activeTab="1"/>
  </bookViews>
  <sheets>
    <sheet name="Estado Situacion Financiera" sheetId="10" r:id="rId1"/>
    <sheet name="Estado de Resultados" sheetId="11" r:id="rId2"/>
    <sheet name="30 SEPT2025" sheetId="82" r:id="rId3"/>
    <sheet name="30 SEPT2024" sheetId="83" r:id="rId4"/>
    <sheet name="30JUNIO2025" sheetId="81" r:id="rId5"/>
  </sheets>
  <definedNames>
    <definedName name="_xlnm._FilterDatabase" localSheetId="3" hidden="1">'30 SEPT2024'!$A$9:$G$549</definedName>
    <definedName name="_xlnm._FilterDatabase" localSheetId="2" hidden="1">'30 SEPT2025'!$A$9:$G$579</definedName>
    <definedName name="_xlnm._FilterDatabase" localSheetId="4" hidden="1">'30JUNIO2025'!$A$9:$G$555</definedName>
    <definedName name="_xlnm.Print_Area" localSheetId="1">'Estado de Resultados'!$B$2:$P$52</definedName>
    <definedName name="_xlnm.Print_Area" localSheetId="0">'Estado Situacion Financiera'!$B$1:$S$140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8" i="81" l="1"/>
  <c r="P7" i="10"/>
  <c r="N7" i="10"/>
  <c r="N119" i="10" l="1"/>
  <c r="E111" i="10"/>
  <c r="N114" i="10"/>
  <c r="N111" i="10"/>
  <c r="B11" i="83" l="1"/>
  <c r="B12" i="83"/>
  <c r="B13" i="83"/>
  <c r="B14" i="83"/>
  <c r="B15" i="83"/>
  <c r="B16" i="83"/>
  <c r="B17" i="83"/>
  <c r="B18" i="83"/>
  <c r="B19" i="83"/>
  <c r="B20" i="83"/>
  <c r="B21" i="83"/>
  <c r="B22" i="83"/>
  <c r="B23" i="83"/>
  <c r="B24" i="83"/>
  <c r="B25" i="83"/>
  <c r="B26" i="83"/>
  <c r="B27" i="83"/>
  <c r="B28" i="83"/>
  <c r="B29" i="83"/>
  <c r="B30" i="83"/>
  <c r="B31" i="83"/>
  <c r="B32" i="83"/>
  <c r="B33" i="83"/>
  <c r="B34" i="83"/>
  <c r="B35" i="83"/>
  <c r="B36" i="83"/>
  <c r="B37" i="83"/>
  <c r="B38" i="83"/>
  <c r="B39" i="83"/>
  <c r="B40" i="83"/>
  <c r="B41" i="83"/>
  <c r="B42" i="83"/>
  <c r="B43" i="83"/>
  <c r="B44" i="83"/>
  <c r="B45" i="83"/>
  <c r="B46" i="83"/>
  <c r="B47" i="83"/>
  <c r="B48" i="83"/>
  <c r="B49" i="83"/>
  <c r="B50" i="83"/>
  <c r="B51" i="83"/>
  <c r="B52" i="83"/>
  <c r="B53" i="83"/>
  <c r="B54" i="83"/>
  <c r="B55" i="83"/>
  <c r="B56" i="83"/>
  <c r="B57" i="83"/>
  <c r="B58" i="83"/>
  <c r="B59" i="83"/>
  <c r="B60" i="83"/>
  <c r="B61" i="83"/>
  <c r="B62" i="83"/>
  <c r="B63" i="83"/>
  <c r="B64" i="83"/>
  <c r="B65" i="83"/>
  <c r="B66" i="83"/>
  <c r="B67" i="83"/>
  <c r="B68" i="83"/>
  <c r="B69" i="83"/>
  <c r="B70" i="83"/>
  <c r="B71" i="83"/>
  <c r="B72" i="83"/>
  <c r="B73" i="83"/>
  <c r="B74" i="83"/>
  <c r="B75" i="83"/>
  <c r="B76" i="83"/>
  <c r="B77" i="83"/>
  <c r="B78" i="83"/>
  <c r="B79" i="83"/>
  <c r="B80" i="83"/>
  <c r="B81" i="83"/>
  <c r="B82" i="83"/>
  <c r="B83" i="83"/>
  <c r="B84" i="83"/>
  <c r="B85" i="83"/>
  <c r="B86" i="83"/>
  <c r="B87" i="83"/>
  <c r="B88" i="83"/>
  <c r="B89" i="83"/>
  <c r="B90" i="83"/>
  <c r="B91" i="83"/>
  <c r="B92" i="83"/>
  <c r="B93" i="83"/>
  <c r="B94" i="83"/>
  <c r="B95" i="83"/>
  <c r="B96" i="83"/>
  <c r="B97" i="83"/>
  <c r="B98" i="83"/>
  <c r="B99" i="83"/>
  <c r="B100" i="83"/>
  <c r="B101" i="83"/>
  <c r="B102" i="83"/>
  <c r="B103" i="83"/>
  <c r="B104" i="83"/>
  <c r="B105" i="83"/>
  <c r="B106" i="83"/>
  <c r="B107" i="83"/>
  <c r="B108" i="83"/>
  <c r="B109" i="83"/>
  <c r="B110" i="83"/>
  <c r="B111" i="83"/>
  <c r="B112" i="83"/>
  <c r="B113" i="83"/>
  <c r="B114" i="83"/>
  <c r="B115" i="83"/>
  <c r="B116" i="83"/>
  <c r="B117" i="83"/>
  <c r="B118" i="83"/>
  <c r="B119" i="83"/>
  <c r="B120" i="83"/>
  <c r="B121" i="83"/>
  <c r="B122" i="83"/>
  <c r="B123" i="83"/>
  <c r="B124" i="83"/>
  <c r="B125" i="83"/>
  <c r="B126" i="83"/>
  <c r="B127" i="83"/>
  <c r="B128" i="83"/>
  <c r="B129" i="83"/>
  <c r="B130" i="83"/>
  <c r="B131" i="83"/>
  <c r="B132" i="83"/>
  <c r="B133" i="83"/>
  <c r="B134" i="83"/>
  <c r="B135" i="83"/>
  <c r="B136" i="83"/>
  <c r="B137" i="83"/>
  <c r="B138" i="83"/>
  <c r="B139" i="83"/>
  <c r="B140" i="83"/>
  <c r="B141" i="83"/>
  <c r="B142" i="83"/>
  <c r="B143" i="83"/>
  <c r="B144" i="83"/>
  <c r="B145" i="83"/>
  <c r="B146" i="83"/>
  <c r="B147" i="83"/>
  <c r="B148" i="83"/>
  <c r="B149" i="83"/>
  <c r="B150" i="83"/>
  <c r="B151" i="83"/>
  <c r="B152" i="83"/>
  <c r="B153" i="83"/>
  <c r="B154" i="83"/>
  <c r="B155" i="83"/>
  <c r="B156" i="83"/>
  <c r="B157" i="83"/>
  <c r="B158" i="83"/>
  <c r="B159" i="83"/>
  <c r="B160" i="83"/>
  <c r="B161" i="83"/>
  <c r="B162" i="83"/>
  <c r="B163" i="83"/>
  <c r="B164" i="83"/>
  <c r="B165" i="83"/>
  <c r="B166" i="83"/>
  <c r="B167" i="83"/>
  <c r="B168" i="83"/>
  <c r="B169" i="83"/>
  <c r="B170" i="83"/>
  <c r="B171" i="83"/>
  <c r="B172" i="83"/>
  <c r="B173" i="83"/>
  <c r="B174" i="83"/>
  <c r="B175" i="83"/>
  <c r="B176" i="83"/>
  <c r="B177" i="83"/>
  <c r="B178" i="83"/>
  <c r="B179" i="83"/>
  <c r="B180" i="83"/>
  <c r="B181" i="83"/>
  <c r="B182" i="83"/>
  <c r="B183" i="83"/>
  <c r="B184" i="83"/>
  <c r="B185" i="83"/>
  <c r="B186" i="83"/>
  <c r="B187" i="83"/>
  <c r="B188" i="83"/>
  <c r="B189" i="83"/>
  <c r="B190" i="83"/>
  <c r="B191" i="83"/>
  <c r="B192" i="83"/>
  <c r="B193" i="83"/>
  <c r="B194" i="83"/>
  <c r="B195" i="83"/>
  <c r="B196" i="83"/>
  <c r="B197" i="83"/>
  <c r="B198" i="83"/>
  <c r="B199" i="83"/>
  <c r="B200" i="83"/>
  <c r="B201" i="83"/>
  <c r="B202" i="83"/>
  <c r="B203" i="83"/>
  <c r="B204" i="83"/>
  <c r="B205" i="83"/>
  <c r="B206" i="83"/>
  <c r="B207" i="83"/>
  <c r="B208" i="83"/>
  <c r="B209" i="83"/>
  <c r="B210" i="83"/>
  <c r="B211" i="83"/>
  <c r="B212" i="83"/>
  <c r="B213" i="83"/>
  <c r="B214" i="83"/>
  <c r="B215" i="83"/>
  <c r="B216" i="83"/>
  <c r="B217" i="83"/>
  <c r="B218" i="83"/>
  <c r="B219" i="83"/>
  <c r="B220" i="83"/>
  <c r="B221" i="83"/>
  <c r="B222" i="83"/>
  <c r="B223" i="83"/>
  <c r="B224" i="83"/>
  <c r="B225" i="83"/>
  <c r="B226" i="83"/>
  <c r="B227" i="83"/>
  <c r="B228" i="83"/>
  <c r="B229" i="83"/>
  <c r="B230" i="83"/>
  <c r="B231" i="83"/>
  <c r="B232" i="83"/>
  <c r="B233" i="83"/>
  <c r="B234" i="83"/>
  <c r="B235" i="83"/>
  <c r="B236" i="83"/>
  <c r="B237" i="83"/>
  <c r="B238" i="83"/>
  <c r="B239" i="83"/>
  <c r="B240" i="83"/>
  <c r="B241" i="83"/>
  <c r="B242" i="83"/>
  <c r="B243" i="83"/>
  <c r="B244" i="83"/>
  <c r="B245" i="83"/>
  <c r="B246" i="83"/>
  <c r="B247" i="83"/>
  <c r="B248" i="83"/>
  <c r="B249" i="83"/>
  <c r="B250" i="83"/>
  <c r="B251" i="83"/>
  <c r="B252" i="83"/>
  <c r="B253" i="83"/>
  <c r="B254" i="83"/>
  <c r="B255" i="83"/>
  <c r="B256" i="83"/>
  <c r="B257" i="83"/>
  <c r="B258" i="83"/>
  <c r="B259" i="83"/>
  <c r="B260" i="83"/>
  <c r="B261" i="83"/>
  <c r="B262" i="83"/>
  <c r="B263" i="83"/>
  <c r="B264" i="83"/>
  <c r="B265" i="83"/>
  <c r="B266" i="83"/>
  <c r="B267" i="83"/>
  <c r="B268" i="83"/>
  <c r="B269" i="83"/>
  <c r="B270" i="83"/>
  <c r="B271" i="83"/>
  <c r="B272" i="83"/>
  <c r="B273" i="83"/>
  <c r="B274" i="83"/>
  <c r="B275" i="83"/>
  <c r="B276" i="83"/>
  <c r="B277" i="83"/>
  <c r="B278" i="83"/>
  <c r="B279" i="83"/>
  <c r="B280" i="83"/>
  <c r="B281" i="83"/>
  <c r="B282" i="83"/>
  <c r="B283" i="83"/>
  <c r="B284" i="83"/>
  <c r="B285" i="83"/>
  <c r="B286" i="83"/>
  <c r="B287" i="83"/>
  <c r="B288" i="83"/>
  <c r="B289" i="83"/>
  <c r="B290" i="83"/>
  <c r="B291" i="83"/>
  <c r="B292" i="83"/>
  <c r="B293" i="83"/>
  <c r="B294" i="83"/>
  <c r="B295" i="83"/>
  <c r="B296" i="83"/>
  <c r="B297" i="83"/>
  <c r="B298" i="83"/>
  <c r="B299" i="83"/>
  <c r="B300" i="83"/>
  <c r="B301" i="83"/>
  <c r="B302" i="83"/>
  <c r="B303" i="83"/>
  <c r="B304" i="83"/>
  <c r="B305" i="83"/>
  <c r="B306" i="83"/>
  <c r="B307" i="83"/>
  <c r="B308" i="83"/>
  <c r="B309" i="83"/>
  <c r="B310" i="83"/>
  <c r="B311" i="83"/>
  <c r="B312" i="83"/>
  <c r="B313" i="83"/>
  <c r="B314" i="83"/>
  <c r="B315" i="83"/>
  <c r="B316" i="83"/>
  <c r="B317" i="83"/>
  <c r="B318" i="83"/>
  <c r="B319" i="83"/>
  <c r="B320" i="83"/>
  <c r="B321" i="83"/>
  <c r="B322" i="83"/>
  <c r="B323" i="83"/>
  <c r="B324" i="83"/>
  <c r="B325" i="83"/>
  <c r="B326" i="83"/>
  <c r="B327" i="83"/>
  <c r="B328" i="83"/>
  <c r="B329" i="83"/>
  <c r="B330" i="83"/>
  <c r="B331" i="83"/>
  <c r="B332" i="83"/>
  <c r="B333" i="83"/>
  <c r="B334" i="83"/>
  <c r="B335" i="83"/>
  <c r="B336" i="83"/>
  <c r="B337" i="83"/>
  <c r="B338" i="83"/>
  <c r="B339" i="83"/>
  <c r="B340" i="83"/>
  <c r="B341" i="83"/>
  <c r="B342" i="83"/>
  <c r="B343" i="83"/>
  <c r="B344" i="83"/>
  <c r="B345" i="83"/>
  <c r="B346" i="83"/>
  <c r="B347" i="83"/>
  <c r="B348" i="83"/>
  <c r="B349" i="83"/>
  <c r="B350" i="83"/>
  <c r="B351" i="83"/>
  <c r="B352" i="83"/>
  <c r="B353" i="83"/>
  <c r="B354" i="83"/>
  <c r="B355" i="83"/>
  <c r="B356" i="83"/>
  <c r="B357" i="83"/>
  <c r="B358" i="83"/>
  <c r="B359" i="83"/>
  <c r="B360" i="83"/>
  <c r="B361" i="83"/>
  <c r="B362" i="83"/>
  <c r="B363" i="83"/>
  <c r="B364" i="83"/>
  <c r="B365" i="83"/>
  <c r="B366" i="83"/>
  <c r="B367" i="83"/>
  <c r="B368" i="83"/>
  <c r="B369" i="83"/>
  <c r="B370" i="83"/>
  <c r="B371" i="83"/>
  <c r="B372" i="83"/>
  <c r="B373" i="83"/>
  <c r="B374" i="83"/>
  <c r="B375" i="83"/>
  <c r="B376" i="83"/>
  <c r="B377" i="83"/>
  <c r="B378" i="83"/>
  <c r="B379" i="83"/>
  <c r="B380" i="83"/>
  <c r="B381" i="83"/>
  <c r="B382" i="83"/>
  <c r="B383" i="83"/>
  <c r="B384" i="83"/>
  <c r="B385" i="83"/>
  <c r="B386" i="83"/>
  <c r="B387" i="83"/>
  <c r="B388" i="83"/>
  <c r="B389" i="83"/>
  <c r="B390" i="83"/>
  <c r="B391" i="83"/>
  <c r="B392" i="83"/>
  <c r="B393" i="83"/>
  <c r="B394" i="83"/>
  <c r="B395" i="83"/>
  <c r="B396" i="83"/>
  <c r="B397" i="83"/>
  <c r="B398" i="83"/>
  <c r="B399" i="83"/>
  <c r="B400" i="83"/>
  <c r="B401" i="83"/>
  <c r="B402" i="83"/>
  <c r="B403" i="83"/>
  <c r="B404" i="83"/>
  <c r="B405" i="83"/>
  <c r="B406" i="83"/>
  <c r="B407" i="83"/>
  <c r="B408" i="83"/>
  <c r="B409" i="83"/>
  <c r="B410" i="83"/>
  <c r="B411" i="83"/>
  <c r="B412" i="83"/>
  <c r="B413" i="83"/>
  <c r="B414" i="83"/>
  <c r="B415" i="83"/>
  <c r="B416" i="83"/>
  <c r="B417" i="83"/>
  <c r="B418" i="83"/>
  <c r="B419" i="83"/>
  <c r="B420" i="83"/>
  <c r="B421" i="83"/>
  <c r="B422" i="83"/>
  <c r="B423" i="83"/>
  <c r="B424" i="83"/>
  <c r="B425" i="83"/>
  <c r="B426" i="83"/>
  <c r="B427" i="83"/>
  <c r="B428" i="83"/>
  <c r="B429" i="83"/>
  <c r="B430" i="83"/>
  <c r="B431" i="83"/>
  <c r="B432" i="83"/>
  <c r="B433" i="83"/>
  <c r="B434" i="83"/>
  <c r="B435" i="83"/>
  <c r="B436" i="83"/>
  <c r="B437" i="83"/>
  <c r="B438" i="83"/>
  <c r="B439" i="83"/>
  <c r="B440" i="83"/>
  <c r="B441" i="83"/>
  <c r="B442" i="83"/>
  <c r="B443" i="83"/>
  <c r="B444" i="83"/>
  <c r="B445" i="83"/>
  <c r="B446" i="83"/>
  <c r="B447" i="83"/>
  <c r="B448" i="83"/>
  <c r="B449" i="83"/>
  <c r="B450" i="83"/>
  <c r="B451" i="83"/>
  <c r="B452" i="83"/>
  <c r="B453" i="83"/>
  <c r="B454" i="83"/>
  <c r="B455" i="83"/>
  <c r="B456" i="83"/>
  <c r="B457" i="83"/>
  <c r="B458" i="83"/>
  <c r="B459" i="83"/>
  <c r="B460" i="83"/>
  <c r="B461" i="83"/>
  <c r="B462" i="83"/>
  <c r="B463" i="83"/>
  <c r="B464" i="83"/>
  <c r="B465" i="83"/>
  <c r="B466" i="83"/>
  <c r="B467" i="83"/>
  <c r="B468" i="83"/>
  <c r="B469" i="83"/>
  <c r="B470" i="83"/>
  <c r="B471" i="83"/>
  <c r="B472" i="83"/>
  <c r="B473" i="83"/>
  <c r="B474" i="83"/>
  <c r="B475" i="83"/>
  <c r="B476" i="83"/>
  <c r="B477" i="83"/>
  <c r="B478" i="83"/>
  <c r="B479" i="83"/>
  <c r="B480" i="83"/>
  <c r="B481" i="83"/>
  <c r="B482" i="83"/>
  <c r="B483" i="83"/>
  <c r="B484" i="83"/>
  <c r="B485" i="83"/>
  <c r="B486" i="83"/>
  <c r="B487" i="83"/>
  <c r="B488" i="83"/>
  <c r="B489" i="83"/>
  <c r="B490" i="83"/>
  <c r="B491" i="83"/>
  <c r="B492" i="83"/>
  <c r="B493" i="83"/>
  <c r="B494" i="83"/>
  <c r="B495" i="83"/>
  <c r="B496" i="83"/>
  <c r="B497" i="83"/>
  <c r="B498" i="83"/>
  <c r="B499" i="83"/>
  <c r="B500" i="83"/>
  <c r="B501" i="83"/>
  <c r="B502" i="83"/>
  <c r="B503" i="83"/>
  <c r="B504" i="83"/>
  <c r="B505" i="83"/>
  <c r="B506" i="83"/>
  <c r="B507" i="83"/>
  <c r="B508" i="83"/>
  <c r="B509" i="83"/>
  <c r="B510" i="83"/>
  <c r="B511" i="83"/>
  <c r="B512" i="83"/>
  <c r="B513" i="83"/>
  <c r="B514" i="83"/>
  <c r="B515" i="83"/>
  <c r="B516" i="83"/>
  <c r="B517" i="83"/>
  <c r="B518" i="83"/>
  <c r="B519" i="83"/>
  <c r="B520" i="83"/>
  <c r="B521" i="83"/>
  <c r="B522" i="83"/>
  <c r="B523" i="83"/>
  <c r="B524" i="83"/>
  <c r="B525" i="83"/>
  <c r="B526" i="83"/>
  <c r="B527" i="83"/>
  <c r="B528" i="83"/>
  <c r="B529" i="83"/>
  <c r="B530" i="83"/>
  <c r="B531" i="83"/>
  <c r="B532" i="83"/>
  <c r="B533" i="83"/>
  <c r="B534" i="83"/>
  <c r="B535" i="83"/>
  <c r="B536" i="83"/>
  <c r="B537" i="83"/>
  <c r="B538" i="83"/>
  <c r="B539" i="83"/>
  <c r="B540" i="83"/>
  <c r="B541" i="83"/>
  <c r="B542" i="83"/>
  <c r="B543" i="83"/>
  <c r="B544" i="83"/>
  <c r="B545" i="83"/>
  <c r="B546" i="83"/>
  <c r="B547" i="83"/>
  <c r="B548" i="83"/>
  <c r="B549" i="83"/>
  <c r="B10" i="83"/>
  <c r="B11" i="82"/>
  <c r="B12" i="82"/>
  <c r="B13" i="82"/>
  <c r="B14" i="82"/>
  <c r="B15" i="82"/>
  <c r="B16" i="82"/>
  <c r="B17" i="82"/>
  <c r="B18" i="82"/>
  <c r="B19" i="82"/>
  <c r="B20" i="82"/>
  <c r="B21" i="82"/>
  <c r="B22" i="82"/>
  <c r="B23" i="82"/>
  <c r="B24" i="82"/>
  <c r="B25" i="82"/>
  <c r="B26" i="82"/>
  <c r="B27" i="82"/>
  <c r="B28" i="82"/>
  <c r="B29" i="82"/>
  <c r="B30" i="82"/>
  <c r="B31" i="82"/>
  <c r="B32" i="82"/>
  <c r="B33" i="82"/>
  <c r="B34" i="82"/>
  <c r="B35" i="82"/>
  <c r="B36" i="82"/>
  <c r="B37" i="82"/>
  <c r="B38" i="82"/>
  <c r="B39" i="82"/>
  <c r="B40" i="82"/>
  <c r="B41" i="82"/>
  <c r="B42" i="82"/>
  <c r="B43" i="82"/>
  <c r="B44" i="82"/>
  <c r="B45" i="82"/>
  <c r="B46" i="82"/>
  <c r="B47" i="82"/>
  <c r="B48" i="82"/>
  <c r="B49" i="82"/>
  <c r="B50" i="82"/>
  <c r="B51" i="82"/>
  <c r="B52" i="82"/>
  <c r="B53" i="82"/>
  <c r="B54" i="82"/>
  <c r="B55" i="82"/>
  <c r="B56" i="82"/>
  <c r="B57" i="82"/>
  <c r="B58" i="82"/>
  <c r="B59" i="82"/>
  <c r="B60" i="82"/>
  <c r="B61" i="82"/>
  <c r="B62" i="82"/>
  <c r="B63" i="82"/>
  <c r="B64" i="82"/>
  <c r="B65" i="82"/>
  <c r="B66" i="82"/>
  <c r="B67" i="82"/>
  <c r="B68" i="82"/>
  <c r="B69" i="82"/>
  <c r="B70" i="82"/>
  <c r="B71" i="82"/>
  <c r="B72" i="82"/>
  <c r="B73" i="82"/>
  <c r="B74" i="82"/>
  <c r="B75" i="82"/>
  <c r="B76" i="82"/>
  <c r="B77" i="82"/>
  <c r="B78" i="82"/>
  <c r="B79" i="82"/>
  <c r="B80" i="82"/>
  <c r="B81" i="82"/>
  <c r="B82" i="82"/>
  <c r="B83" i="82"/>
  <c r="B84" i="82"/>
  <c r="B85" i="82"/>
  <c r="B86" i="82"/>
  <c r="B87" i="82"/>
  <c r="B88" i="82"/>
  <c r="B89" i="82"/>
  <c r="B90" i="82"/>
  <c r="B91" i="82"/>
  <c r="B92" i="82"/>
  <c r="B93" i="82"/>
  <c r="B94" i="82"/>
  <c r="B95" i="82"/>
  <c r="B96" i="82"/>
  <c r="B97" i="82"/>
  <c r="B98" i="82"/>
  <c r="B99" i="82"/>
  <c r="B100" i="82"/>
  <c r="B101" i="82"/>
  <c r="B102" i="82"/>
  <c r="B103" i="82"/>
  <c r="B104" i="82"/>
  <c r="B105" i="82"/>
  <c r="B106" i="82"/>
  <c r="B107" i="82"/>
  <c r="B108" i="82"/>
  <c r="B109" i="82"/>
  <c r="B110" i="82"/>
  <c r="B111" i="82"/>
  <c r="B112" i="82"/>
  <c r="B113" i="82"/>
  <c r="B114" i="82"/>
  <c r="B115" i="82"/>
  <c r="B116" i="82"/>
  <c r="B117" i="82"/>
  <c r="B118" i="82"/>
  <c r="B119" i="82"/>
  <c r="B120" i="82"/>
  <c r="B121" i="82"/>
  <c r="B122" i="82"/>
  <c r="B123" i="82"/>
  <c r="B124" i="82"/>
  <c r="B125" i="82"/>
  <c r="B126" i="82"/>
  <c r="B127" i="82"/>
  <c r="B128" i="82"/>
  <c r="B129" i="82"/>
  <c r="B130" i="82"/>
  <c r="B131" i="82"/>
  <c r="B132" i="82"/>
  <c r="B133" i="82"/>
  <c r="B134" i="82"/>
  <c r="B135" i="82"/>
  <c r="B136" i="82"/>
  <c r="B137" i="82"/>
  <c r="B138" i="82"/>
  <c r="B139" i="82"/>
  <c r="B140" i="82"/>
  <c r="B141" i="82"/>
  <c r="B142" i="82"/>
  <c r="B143" i="82"/>
  <c r="B144" i="82"/>
  <c r="B145" i="82"/>
  <c r="B146" i="82"/>
  <c r="B147" i="82"/>
  <c r="B148" i="82"/>
  <c r="B149" i="82"/>
  <c r="B150" i="82"/>
  <c r="B151" i="82"/>
  <c r="B152" i="82"/>
  <c r="B153" i="82"/>
  <c r="B154" i="82"/>
  <c r="B155" i="82"/>
  <c r="B156" i="82"/>
  <c r="B157" i="82"/>
  <c r="B158" i="82"/>
  <c r="B159" i="82"/>
  <c r="B160" i="82"/>
  <c r="B161" i="82"/>
  <c r="B162" i="82"/>
  <c r="B163" i="82"/>
  <c r="B164" i="82"/>
  <c r="B165" i="82"/>
  <c r="B166" i="82"/>
  <c r="B167" i="82"/>
  <c r="B168" i="82"/>
  <c r="B169" i="82"/>
  <c r="B170" i="82"/>
  <c r="B171" i="82"/>
  <c r="B172" i="82"/>
  <c r="B173" i="82"/>
  <c r="B174" i="82"/>
  <c r="B175" i="82"/>
  <c r="B176" i="82"/>
  <c r="B177" i="82"/>
  <c r="B178" i="82"/>
  <c r="B179" i="82"/>
  <c r="B180" i="82"/>
  <c r="B181" i="82"/>
  <c r="B182" i="82"/>
  <c r="B183" i="82"/>
  <c r="B184" i="82"/>
  <c r="B185" i="82"/>
  <c r="B186" i="82"/>
  <c r="B187" i="82"/>
  <c r="B188" i="82"/>
  <c r="B189" i="82"/>
  <c r="B190" i="82"/>
  <c r="B191" i="82"/>
  <c r="B192" i="82"/>
  <c r="B193" i="82"/>
  <c r="B194" i="82"/>
  <c r="B195" i="82"/>
  <c r="B196" i="82"/>
  <c r="B197" i="82"/>
  <c r="B198" i="82"/>
  <c r="B199" i="82"/>
  <c r="B200" i="82"/>
  <c r="B201" i="82"/>
  <c r="B202" i="82"/>
  <c r="B203" i="82"/>
  <c r="B204" i="82"/>
  <c r="B205" i="82"/>
  <c r="B206" i="82"/>
  <c r="B207" i="82"/>
  <c r="B208" i="82"/>
  <c r="B209" i="82"/>
  <c r="B210" i="82"/>
  <c r="B211" i="82"/>
  <c r="B212" i="82"/>
  <c r="B213" i="82"/>
  <c r="B214" i="82"/>
  <c r="B215" i="82"/>
  <c r="B216" i="82"/>
  <c r="B217" i="82"/>
  <c r="B218" i="82"/>
  <c r="B219" i="82"/>
  <c r="B220" i="82"/>
  <c r="B221" i="82"/>
  <c r="B222" i="82"/>
  <c r="B223" i="82"/>
  <c r="B224" i="82"/>
  <c r="B225" i="82"/>
  <c r="B226" i="82"/>
  <c r="B227" i="82"/>
  <c r="B228" i="82"/>
  <c r="B229" i="82"/>
  <c r="B230" i="82"/>
  <c r="B231" i="82"/>
  <c r="B232" i="82"/>
  <c r="B233" i="82"/>
  <c r="B234" i="82"/>
  <c r="B235" i="82"/>
  <c r="B236" i="82"/>
  <c r="B237" i="82"/>
  <c r="B238" i="82"/>
  <c r="B239" i="82"/>
  <c r="B240" i="82"/>
  <c r="B241" i="82"/>
  <c r="B242" i="82"/>
  <c r="B243" i="82"/>
  <c r="B244" i="82"/>
  <c r="B245" i="82"/>
  <c r="B246" i="82"/>
  <c r="B247" i="82"/>
  <c r="B248" i="82"/>
  <c r="B249" i="82"/>
  <c r="B250" i="82"/>
  <c r="B251" i="82"/>
  <c r="B252" i="82"/>
  <c r="B253" i="82"/>
  <c r="B254" i="82"/>
  <c r="B255" i="82"/>
  <c r="B256" i="82"/>
  <c r="B257" i="82"/>
  <c r="B258" i="82"/>
  <c r="B259" i="82"/>
  <c r="B260" i="82"/>
  <c r="B261" i="82"/>
  <c r="B262" i="82"/>
  <c r="B263" i="82"/>
  <c r="B264" i="82"/>
  <c r="B265" i="82"/>
  <c r="B266" i="82"/>
  <c r="B267" i="82"/>
  <c r="B268" i="82"/>
  <c r="B269" i="82"/>
  <c r="B270" i="82"/>
  <c r="B271" i="82"/>
  <c r="B272" i="82"/>
  <c r="B273" i="82"/>
  <c r="B274" i="82"/>
  <c r="B275" i="82"/>
  <c r="B276" i="82"/>
  <c r="B277" i="82"/>
  <c r="B278" i="82"/>
  <c r="B279" i="82"/>
  <c r="B280" i="82"/>
  <c r="B281" i="82"/>
  <c r="B282" i="82"/>
  <c r="B283" i="82"/>
  <c r="B284" i="82"/>
  <c r="B285" i="82"/>
  <c r="B286" i="82"/>
  <c r="B287" i="82"/>
  <c r="B288" i="82"/>
  <c r="B289" i="82"/>
  <c r="B290" i="82"/>
  <c r="B291" i="82"/>
  <c r="B292" i="82"/>
  <c r="B293" i="82"/>
  <c r="B294" i="82"/>
  <c r="B295" i="82"/>
  <c r="B296" i="82"/>
  <c r="B297" i="82"/>
  <c r="B298" i="82"/>
  <c r="B299" i="82"/>
  <c r="B300" i="82"/>
  <c r="B301" i="82"/>
  <c r="B302" i="82"/>
  <c r="B303" i="82"/>
  <c r="B304" i="82"/>
  <c r="B305" i="82"/>
  <c r="B306" i="82"/>
  <c r="B307" i="82"/>
  <c r="B308" i="82"/>
  <c r="B309" i="82"/>
  <c r="B310" i="82"/>
  <c r="B311" i="82"/>
  <c r="B312" i="82"/>
  <c r="B313" i="82"/>
  <c r="B314" i="82"/>
  <c r="B315" i="82"/>
  <c r="B316" i="82"/>
  <c r="B317" i="82"/>
  <c r="B318" i="82"/>
  <c r="B319" i="82"/>
  <c r="B320" i="82"/>
  <c r="B321" i="82"/>
  <c r="B322" i="82"/>
  <c r="B323" i="82"/>
  <c r="B324" i="82"/>
  <c r="B325" i="82"/>
  <c r="B326" i="82"/>
  <c r="B327" i="82"/>
  <c r="B328" i="82"/>
  <c r="B329" i="82"/>
  <c r="B330" i="82"/>
  <c r="B331" i="82"/>
  <c r="B332" i="82"/>
  <c r="B333" i="82"/>
  <c r="B334" i="82"/>
  <c r="B335" i="82"/>
  <c r="B336" i="82"/>
  <c r="B337" i="82"/>
  <c r="B338" i="82"/>
  <c r="B339" i="82"/>
  <c r="B340" i="82"/>
  <c r="B341" i="82"/>
  <c r="B342" i="82"/>
  <c r="B343" i="82"/>
  <c r="B344" i="82"/>
  <c r="B345" i="82"/>
  <c r="B346" i="82"/>
  <c r="B347" i="82"/>
  <c r="B348" i="82"/>
  <c r="B349" i="82"/>
  <c r="B350" i="82"/>
  <c r="B351" i="82"/>
  <c r="B352" i="82"/>
  <c r="B353" i="82"/>
  <c r="B354" i="82"/>
  <c r="B355" i="82"/>
  <c r="B356" i="82"/>
  <c r="B357" i="82"/>
  <c r="B358" i="82"/>
  <c r="B359" i="82"/>
  <c r="B360" i="82"/>
  <c r="B361" i="82"/>
  <c r="B362" i="82"/>
  <c r="B363" i="82"/>
  <c r="B364" i="82"/>
  <c r="B365" i="82"/>
  <c r="B366" i="82"/>
  <c r="B367" i="82"/>
  <c r="B368" i="82"/>
  <c r="B369" i="82"/>
  <c r="B370" i="82"/>
  <c r="B371" i="82"/>
  <c r="B372" i="82"/>
  <c r="B373" i="82"/>
  <c r="B374" i="82"/>
  <c r="B375" i="82"/>
  <c r="B376" i="82"/>
  <c r="B377" i="82"/>
  <c r="B378" i="82"/>
  <c r="B379" i="82"/>
  <c r="B380" i="82"/>
  <c r="B381" i="82"/>
  <c r="B382" i="82"/>
  <c r="B383" i="82"/>
  <c r="B384" i="82"/>
  <c r="B385" i="82"/>
  <c r="B386" i="82"/>
  <c r="B387" i="82"/>
  <c r="B388" i="82"/>
  <c r="B389" i="82"/>
  <c r="B390" i="82"/>
  <c r="B391" i="82"/>
  <c r="B392" i="82"/>
  <c r="B393" i="82"/>
  <c r="B394" i="82"/>
  <c r="B395" i="82"/>
  <c r="B396" i="82"/>
  <c r="B397" i="82"/>
  <c r="B398" i="82"/>
  <c r="B399" i="82"/>
  <c r="B400" i="82"/>
  <c r="B401" i="82"/>
  <c r="B402" i="82"/>
  <c r="B403" i="82"/>
  <c r="B404" i="82"/>
  <c r="B405" i="82"/>
  <c r="B406" i="82"/>
  <c r="B407" i="82"/>
  <c r="B408" i="82"/>
  <c r="B409" i="82"/>
  <c r="B410" i="82"/>
  <c r="B411" i="82"/>
  <c r="B412" i="82"/>
  <c r="B413" i="82"/>
  <c r="B414" i="82"/>
  <c r="B415" i="82"/>
  <c r="B416" i="82"/>
  <c r="B417" i="82"/>
  <c r="B418" i="82"/>
  <c r="B419" i="82"/>
  <c r="B420" i="82"/>
  <c r="B421" i="82"/>
  <c r="B422" i="82"/>
  <c r="B423" i="82"/>
  <c r="B424" i="82"/>
  <c r="B425" i="82"/>
  <c r="B426" i="82"/>
  <c r="B427" i="82"/>
  <c r="B428" i="82"/>
  <c r="B429" i="82"/>
  <c r="B430" i="82"/>
  <c r="B431" i="82"/>
  <c r="B432" i="82"/>
  <c r="B433" i="82"/>
  <c r="B434" i="82"/>
  <c r="B435" i="82"/>
  <c r="B436" i="82"/>
  <c r="B437" i="82"/>
  <c r="B438" i="82"/>
  <c r="B439" i="82"/>
  <c r="B440" i="82"/>
  <c r="B441" i="82"/>
  <c r="B442" i="82"/>
  <c r="B443" i="82"/>
  <c r="B444" i="82"/>
  <c r="B445" i="82"/>
  <c r="B446" i="82"/>
  <c r="B447" i="82"/>
  <c r="B448" i="82"/>
  <c r="B449" i="82"/>
  <c r="B450" i="82"/>
  <c r="B451" i="82"/>
  <c r="B452" i="82"/>
  <c r="B453" i="82"/>
  <c r="B454" i="82"/>
  <c r="B455" i="82"/>
  <c r="B456" i="82"/>
  <c r="B457" i="82"/>
  <c r="B458" i="82"/>
  <c r="B459" i="82"/>
  <c r="B460" i="82"/>
  <c r="B461" i="82"/>
  <c r="B462" i="82"/>
  <c r="B463" i="82"/>
  <c r="B464" i="82"/>
  <c r="B465" i="82"/>
  <c r="B466" i="82"/>
  <c r="B467" i="82"/>
  <c r="B468" i="82"/>
  <c r="B469" i="82"/>
  <c r="B470" i="82"/>
  <c r="B471" i="82"/>
  <c r="B472" i="82"/>
  <c r="B473" i="82"/>
  <c r="B474" i="82"/>
  <c r="B475" i="82"/>
  <c r="B476" i="82"/>
  <c r="B477" i="82"/>
  <c r="B478" i="82"/>
  <c r="B479" i="82"/>
  <c r="B480" i="82"/>
  <c r="B481" i="82"/>
  <c r="B482" i="82"/>
  <c r="B483" i="82"/>
  <c r="B484" i="82"/>
  <c r="B485" i="82"/>
  <c r="B486" i="82"/>
  <c r="B487" i="82"/>
  <c r="B488" i="82"/>
  <c r="B489" i="82"/>
  <c r="B490" i="82"/>
  <c r="B491" i="82"/>
  <c r="B492" i="82"/>
  <c r="B493" i="82"/>
  <c r="B494" i="82"/>
  <c r="B495" i="82"/>
  <c r="B496" i="82"/>
  <c r="B497" i="82"/>
  <c r="B498" i="82"/>
  <c r="B499" i="82"/>
  <c r="B500" i="82"/>
  <c r="B501" i="82"/>
  <c r="B502" i="82"/>
  <c r="B503" i="82"/>
  <c r="B504" i="82"/>
  <c r="B505" i="82"/>
  <c r="B506" i="82"/>
  <c r="B507" i="82"/>
  <c r="B508" i="82"/>
  <c r="B509" i="82"/>
  <c r="B510" i="82"/>
  <c r="B511" i="82"/>
  <c r="B512" i="82"/>
  <c r="B513" i="82"/>
  <c r="B514" i="82"/>
  <c r="B515" i="82"/>
  <c r="B516" i="82"/>
  <c r="B517" i="82"/>
  <c r="B518" i="82"/>
  <c r="B519" i="82"/>
  <c r="B520" i="82"/>
  <c r="B521" i="82"/>
  <c r="B522" i="82"/>
  <c r="B523" i="82"/>
  <c r="B524" i="82"/>
  <c r="B525" i="82"/>
  <c r="B526" i="82"/>
  <c r="B527" i="82"/>
  <c r="B528" i="82"/>
  <c r="B529" i="82"/>
  <c r="B530" i="82"/>
  <c r="B531" i="82"/>
  <c r="B532" i="82"/>
  <c r="B533" i="82"/>
  <c r="B534" i="82"/>
  <c r="B535" i="82"/>
  <c r="B536" i="82"/>
  <c r="B537" i="82"/>
  <c r="B538" i="82"/>
  <c r="B539" i="82"/>
  <c r="B540" i="82"/>
  <c r="B541" i="82"/>
  <c r="B542" i="82"/>
  <c r="B543" i="82"/>
  <c r="B544" i="82"/>
  <c r="B545" i="82"/>
  <c r="B546" i="82"/>
  <c r="B547" i="82"/>
  <c r="B548" i="82"/>
  <c r="B549" i="82"/>
  <c r="B550" i="82"/>
  <c r="B551" i="82"/>
  <c r="B552" i="82"/>
  <c r="B553" i="82"/>
  <c r="B554" i="82"/>
  <c r="B555" i="82"/>
  <c r="B556" i="82"/>
  <c r="B557" i="82"/>
  <c r="B558" i="82"/>
  <c r="B559" i="82"/>
  <c r="B560" i="82"/>
  <c r="B561" i="82"/>
  <c r="B562" i="82"/>
  <c r="B563" i="82"/>
  <c r="B564" i="82"/>
  <c r="B565" i="82"/>
  <c r="B566" i="82"/>
  <c r="B567" i="82"/>
  <c r="B568" i="82"/>
  <c r="B569" i="82"/>
  <c r="B570" i="82"/>
  <c r="B571" i="82"/>
  <c r="B572" i="82"/>
  <c r="B573" i="82"/>
  <c r="B574" i="82"/>
  <c r="B575" i="82"/>
  <c r="B576" i="82"/>
  <c r="B577" i="82"/>
  <c r="B578" i="82"/>
  <c r="B579" i="82"/>
  <c r="B10" i="82"/>
  <c r="I68" i="10" l="1"/>
  <c r="R68" i="10"/>
  <c r="P66" i="10"/>
  <c r="N66" i="10"/>
  <c r="H555" i="81"/>
  <c r="B11" i="81" l="1"/>
  <c r="B12" i="81"/>
  <c r="B13" i="81"/>
  <c r="B14" i="81"/>
  <c r="B15" i="81"/>
  <c r="B16" i="81"/>
  <c r="B17" i="81"/>
  <c r="B18" i="81"/>
  <c r="B19" i="81"/>
  <c r="B20" i="81"/>
  <c r="B21" i="81"/>
  <c r="B22" i="81"/>
  <c r="B23" i="81"/>
  <c r="B24" i="81"/>
  <c r="B25" i="81"/>
  <c r="B26" i="81"/>
  <c r="B27" i="81"/>
  <c r="B28" i="81"/>
  <c r="B29" i="81"/>
  <c r="B30" i="81"/>
  <c r="B31" i="81"/>
  <c r="B32" i="81"/>
  <c r="B33" i="81"/>
  <c r="B34" i="81"/>
  <c r="B35" i="81"/>
  <c r="B36" i="81"/>
  <c r="B37" i="81"/>
  <c r="B38" i="81"/>
  <c r="B39" i="81"/>
  <c r="B40" i="81"/>
  <c r="B41" i="81"/>
  <c r="B42" i="81"/>
  <c r="B43" i="81"/>
  <c r="B44" i="81"/>
  <c r="B45" i="81"/>
  <c r="B46" i="81"/>
  <c r="B47" i="81"/>
  <c r="B48" i="81"/>
  <c r="B49" i="81"/>
  <c r="B50" i="81"/>
  <c r="B51" i="81"/>
  <c r="B52" i="81"/>
  <c r="B53" i="81"/>
  <c r="B54" i="81"/>
  <c r="B55" i="81"/>
  <c r="B56" i="81"/>
  <c r="B57" i="81"/>
  <c r="B58" i="81"/>
  <c r="B59" i="81"/>
  <c r="B60" i="81"/>
  <c r="B61" i="81"/>
  <c r="B62" i="81"/>
  <c r="B63" i="81"/>
  <c r="B64" i="81"/>
  <c r="B65" i="81"/>
  <c r="B66" i="81"/>
  <c r="B67" i="81"/>
  <c r="B68" i="81"/>
  <c r="B69" i="81"/>
  <c r="B70" i="81"/>
  <c r="B71" i="81"/>
  <c r="B72" i="81"/>
  <c r="B73" i="81"/>
  <c r="B74" i="81"/>
  <c r="B75" i="81"/>
  <c r="B76" i="81"/>
  <c r="B77" i="81"/>
  <c r="B78" i="81"/>
  <c r="B79" i="81"/>
  <c r="B80" i="81"/>
  <c r="B81" i="81"/>
  <c r="B82" i="81"/>
  <c r="B83" i="81"/>
  <c r="B84" i="81"/>
  <c r="B85" i="81"/>
  <c r="B86" i="81"/>
  <c r="B87" i="81"/>
  <c r="B88" i="81"/>
  <c r="B89" i="81"/>
  <c r="B90" i="81"/>
  <c r="B91" i="81"/>
  <c r="B92" i="81"/>
  <c r="B93" i="81"/>
  <c r="B94" i="81"/>
  <c r="B95" i="81"/>
  <c r="B96" i="81"/>
  <c r="B97" i="81"/>
  <c r="B98" i="81"/>
  <c r="B99" i="81"/>
  <c r="B100" i="81"/>
  <c r="B101" i="81"/>
  <c r="B102" i="81"/>
  <c r="B103" i="81"/>
  <c r="B104" i="81"/>
  <c r="B105" i="81"/>
  <c r="B106" i="81"/>
  <c r="B107" i="81"/>
  <c r="B108" i="81"/>
  <c r="B109" i="81"/>
  <c r="B110" i="81"/>
  <c r="B111" i="81"/>
  <c r="B112" i="81"/>
  <c r="B113" i="81"/>
  <c r="B114" i="81"/>
  <c r="B115" i="81"/>
  <c r="B116" i="81"/>
  <c r="B117" i="81"/>
  <c r="B118" i="81"/>
  <c r="B119" i="81"/>
  <c r="B120" i="81"/>
  <c r="B121" i="81"/>
  <c r="B122" i="81"/>
  <c r="B123" i="81"/>
  <c r="B124" i="81"/>
  <c r="B125" i="81"/>
  <c r="B126" i="81"/>
  <c r="B127" i="81"/>
  <c r="B128" i="81"/>
  <c r="B129" i="81"/>
  <c r="B130" i="81"/>
  <c r="B131" i="81"/>
  <c r="B132" i="81"/>
  <c r="B133" i="81"/>
  <c r="B134" i="81"/>
  <c r="B135" i="81"/>
  <c r="B136" i="81"/>
  <c r="B137" i="81"/>
  <c r="B138" i="81"/>
  <c r="B139" i="81"/>
  <c r="B140" i="81"/>
  <c r="B141" i="81"/>
  <c r="B142" i="81"/>
  <c r="B143" i="81"/>
  <c r="B144" i="81"/>
  <c r="B145" i="81"/>
  <c r="B146" i="81"/>
  <c r="B147" i="81"/>
  <c r="B148" i="81"/>
  <c r="B149" i="81"/>
  <c r="B150" i="81"/>
  <c r="B151" i="81"/>
  <c r="B152" i="81"/>
  <c r="B153" i="81"/>
  <c r="B154" i="81"/>
  <c r="B155" i="81"/>
  <c r="B156" i="81"/>
  <c r="B157" i="81"/>
  <c r="B158" i="81"/>
  <c r="B159" i="81"/>
  <c r="B160" i="81"/>
  <c r="B161" i="81"/>
  <c r="B162" i="81"/>
  <c r="B163" i="81"/>
  <c r="B164" i="81"/>
  <c r="B165" i="81"/>
  <c r="B166" i="81"/>
  <c r="B167" i="81"/>
  <c r="B168" i="81"/>
  <c r="B169" i="81"/>
  <c r="B170" i="81"/>
  <c r="B171" i="81"/>
  <c r="B172" i="81"/>
  <c r="B173" i="81"/>
  <c r="B174" i="81"/>
  <c r="B175" i="81"/>
  <c r="B176" i="81"/>
  <c r="B177" i="81"/>
  <c r="B178" i="81"/>
  <c r="B179" i="81"/>
  <c r="B180" i="81"/>
  <c r="B181" i="81"/>
  <c r="B182" i="81"/>
  <c r="B183" i="81"/>
  <c r="B184" i="81"/>
  <c r="B185" i="81"/>
  <c r="B186" i="81"/>
  <c r="B187" i="81"/>
  <c r="B188" i="81"/>
  <c r="B189" i="81"/>
  <c r="B190" i="81"/>
  <c r="B191" i="81"/>
  <c r="B192" i="81"/>
  <c r="B193" i="81"/>
  <c r="B194" i="81"/>
  <c r="B195" i="81"/>
  <c r="B196" i="81"/>
  <c r="B197" i="81"/>
  <c r="B198" i="81"/>
  <c r="B199" i="81"/>
  <c r="B200" i="81"/>
  <c r="B201" i="81"/>
  <c r="B202" i="81"/>
  <c r="B203" i="81"/>
  <c r="B204" i="81"/>
  <c r="B205" i="81"/>
  <c r="B206" i="81"/>
  <c r="B207" i="81"/>
  <c r="B208" i="81"/>
  <c r="B209" i="81"/>
  <c r="B210" i="81"/>
  <c r="B211" i="81"/>
  <c r="B212" i="81"/>
  <c r="B213" i="81"/>
  <c r="B214" i="81"/>
  <c r="B215" i="81"/>
  <c r="B216" i="81"/>
  <c r="B217" i="81"/>
  <c r="B218" i="81"/>
  <c r="B219" i="81"/>
  <c r="B220" i="81"/>
  <c r="B221" i="81"/>
  <c r="B222" i="81"/>
  <c r="B223" i="81"/>
  <c r="B224" i="81"/>
  <c r="B225" i="81"/>
  <c r="B226" i="81"/>
  <c r="B227" i="81"/>
  <c r="B228" i="81"/>
  <c r="B229" i="81"/>
  <c r="B230" i="81"/>
  <c r="B231" i="81"/>
  <c r="B232" i="81"/>
  <c r="B233" i="81"/>
  <c r="B234" i="81"/>
  <c r="B235" i="81"/>
  <c r="B236" i="81"/>
  <c r="B237" i="81"/>
  <c r="B238" i="81"/>
  <c r="B239" i="81"/>
  <c r="B240" i="81"/>
  <c r="B241" i="81"/>
  <c r="B242" i="81"/>
  <c r="B243" i="81"/>
  <c r="B244" i="81"/>
  <c r="B245" i="81"/>
  <c r="B246" i="81"/>
  <c r="B247" i="81"/>
  <c r="B248" i="81"/>
  <c r="B249" i="81"/>
  <c r="B250" i="81"/>
  <c r="B251" i="81"/>
  <c r="B252" i="81"/>
  <c r="B253" i="81"/>
  <c r="B254" i="81"/>
  <c r="B255" i="81"/>
  <c r="B256" i="81"/>
  <c r="B257" i="81"/>
  <c r="B258" i="81"/>
  <c r="B259" i="81"/>
  <c r="B260" i="81"/>
  <c r="B261" i="81"/>
  <c r="B262" i="81"/>
  <c r="B263" i="81"/>
  <c r="B264" i="81"/>
  <c r="B265" i="81"/>
  <c r="B266" i="81"/>
  <c r="B267" i="81"/>
  <c r="B268" i="81"/>
  <c r="B269" i="81"/>
  <c r="B270" i="81"/>
  <c r="B271" i="81"/>
  <c r="B272" i="81"/>
  <c r="B273" i="81"/>
  <c r="B274" i="81"/>
  <c r="B275" i="81"/>
  <c r="B276" i="81"/>
  <c r="B277" i="81"/>
  <c r="B278" i="81"/>
  <c r="B279" i="81"/>
  <c r="B280" i="81"/>
  <c r="B281" i="81"/>
  <c r="B282" i="81"/>
  <c r="B283" i="81"/>
  <c r="B284" i="81"/>
  <c r="B285" i="81"/>
  <c r="B286" i="81"/>
  <c r="B287" i="81"/>
  <c r="B288" i="81"/>
  <c r="B289" i="81"/>
  <c r="B290" i="81"/>
  <c r="B291" i="81"/>
  <c r="B292" i="81"/>
  <c r="B293" i="81"/>
  <c r="B294" i="81"/>
  <c r="B295" i="81"/>
  <c r="B296" i="81"/>
  <c r="B297" i="81"/>
  <c r="B298" i="81"/>
  <c r="B299" i="81"/>
  <c r="B300" i="81"/>
  <c r="B301" i="81"/>
  <c r="B302" i="81"/>
  <c r="B303" i="81"/>
  <c r="B304" i="81"/>
  <c r="B305" i="81"/>
  <c r="B306" i="81"/>
  <c r="B307" i="81"/>
  <c r="B308" i="81"/>
  <c r="B309" i="81"/>
  <c r="B310" i="81"/>
  <c r="B311" i="81"/>
  <c r="B312" i="81"/>
  <c r="B313" i="81"/>
  <c r="B314" i="81"/>
  <c r="B315" i="81"/>
  <c r="B316" i="81"/>
  <c r="B317" i="81"/>
  <c r="B318" i="81"/>
  <c r="B319" i="81"/>
  <c r="B320" i="81"/>
  <c r="B321" i="81"/>
  <c r="B322" i="81"/>
  <c r="B323" i="81"/>
  <c r="B324" i="81"/>
  <c r="B325" i="81"/>
  <c r="B326" i="81"/>
  <c r="B327" i="81"/>
  <c r="B328" i="81"/>
  <c r="B329" i="81"/>
  <c r="B330" i="81"/>
  <c r="B331" i="81"/>
  <c r="B332" i="81"/>
  <c r="B333" i="81"/>
  <c r="B334" i="81"/>
  <c r="B335" i="81"/>
  <c r="B336" i="81"/>
  <c r="B337" i="81"/>
  <c r="B338" i="81"/>
  <c r="B339" i="81"/>
  <c r="B340" i="81"/>
  <c r="B341" i="81"/>
  <c r="B342" i="81"/>
  <c r="B343" i="81"/>
  <c r="B344" i="81"/>
  <c r="B345" i="81"/>
  <c r="B346" i="81"/>
  <c r="B347" i="81"/>
  <c r="B348" i="81"/>
  <c r="B349" i="81"/>
  <c r="B350" i="81"/>
  <c r="B351" i="81"/>
  <c r="B352" i="81"/>
  <c r="B353" i="81"/>
  <c r="B354" i="81"/>
  <c r="B355" i="81"/>
  <c r="B356" i="81"/>
  <c r="B357" i="81"/>
  <c r="B358" i="81"/>
  <c r="B359" i="81"/>
  <c r="B360" i="81"/>
  <c r="B361" i="81"/>
  <c r="B362" i="81"/>
  <c r="B363" i="81"/>
  <c r="B364" i="81"/>
  <c r="B365" i="81"/>
  <c r="B366" i="81"/>
  <c r="B367" i="81"/>
  <c r="B368" i="81"/>
  <c r="B369" i="81"/>
  <c r="B370" i="81"/>
  <c r="B371" i="81"/>
  <c r="B372" i="81"/>
  <c r="B373" i="81"/>
  <c r="B374" i="81"/>
  <c r="B375" i="81"/>
  <c r="B376" i="81"/>
  <c r="B377" i="81"/>
  <c r="B378" i="81"/>
  <c r="B379" i="81"/>
  <c r="B380" i="81"/>
  <c r="B381" i="81"/>
  <c r="B382" i="81"/>
  <c r="B383" i="81"/>
  <c r="B384" i="81"/>
  <c r="B385" i="81"/>
  <c r="B386" i="81"/>
  <c r="B387" i="81"/>
  <c r="B388" i="81"/>
  <c r="B389" i="81"/>
  <c r="B390" i="81"/>
  <c r="B391" i="81"/>
  <c r="B392" i="81"/>
  <c r="B393" i="81"/>
  <c r="B394" i="81"/>
  <c r="B395" i="81"/>
  <c r="B396" i="81"/>
  <c r="B397" i="81"/>
  <c r="B398" i="81"/>
  <c r="B399" i="81"/>
  <c r="B400" i="81"/>
  <c r="B401" i="81"/>
  <c r="B402" i="81"/>
  <c r="B403" i="81"/>
  <c r="B404" i="81"/>
  <c r="B405" i="81"/>
  <c r="B406" i="81"/>
  <c r="B407" i="81"/>
  <c r="B408" i="81"/>
  <c r="B409" i="81"/>
  <c r="B410" i="81"/>
  <c r="B411" i="81"/>
  <c r="B412" i="81"/>
  <c r="B413" i="81"/>
  <c r="B414" i="81"/>
  <c r="B415" i="81"/>
  <c r="B416" i="81"/>
  <c r="B417" i="81"/>
  <c r="B418" i="81"/>
  <c r="B419" i="81"/>
  <c r="B420" i="81"/>
  <c r="B421" i="81"/>
  <c r="B422" i="81"/>
  <c r="B423" i="81"/>
  <c r="B424" i="81"/>
  <c r="B425" i="81"/>
  <c r="B426" i="81"/>
  <c r="B427" i="81"/>
  <c r="B428" i="81"/>
  <c r="B429" i="81"/>
  <c r="B430" i="81"/>
  <c r="B431" i="81"/>
  <c r="B432" i="81"/>
  <c r="B433" i="81"/>
  <c r="B434" i="81"/>
  <c r="B435" i="81"/>
  <c r="B436" i="81"/>
  <c r="B437" i="81"/>
  <c r="B438" i="81"/>
  <c r="B439" i="81"/>
  <c r="B440" i="81"/>
  <c r="B441" i="81"/>
  <c r="B442" i="81"/>
  <c r="B443" i="81"/>
  <c r="B444" i="81"/>
  <c r="B445" i="81"/>
  <c r="B446" i="81"/>
  <c r="B447" i="81"/>
  <c r="B448" i="81"/>
  <c r="B449" i="81"/>
  <c r="B450" i="81"/>
  <c r="B451" i="81"/>
  <c r="B452" i="81"/>
  <c r="B453" i="81"/>
  <c r="B454" i="81"/>
  <c r="B455" i="81"/>
  <c r="B456" i="81"/>
  <c r="B457" i="81"/>
  <c r="B458" i="81"/>
  <c r="B459" i="81"/>
  <c r="B460" i="81"/>
  <c r="B461" i="81"/>
  <c r="B462" i="81"/>
  <c r="B463" i="81"/>
  <c r="B464" i="81"/>
  <c r="B465" i="81"/>
  <c r="B466" i="81"/>
  <c r="B467" i="81"/>
  <c r="B468" i="81"/>
  <c r="B469" i="81"/>
  <c r="B470" i="81"/>
  <c r="B471" i="81"/>
  <c r="B472" i="81"/>
  <c r="B473" i="81"/>
  <c r="B474" i="81"/>
  <c r="B475" i="81"/>
  <c r="B476" i="81"/>
  <c r="B477" i="81"/>
  <c r="B478" i="81"/>
  <c r="B479" i="81"/>
  <c r="B480" i="81"/>
  <c r="B481" i="81"/>
  <c r="B482" i="81"/>
  <c r="B483" i="81"/>
  <c r="B484" i="81"/>
  <c r="B485" i="81"/>
  <c r="B486" i="81"/>
  <c r="B487" i="81"/>
  <c r="B488" i="81"/>
  <c r="B489" i="81"/>
  <c r="B490" i="81"/>
  <c r="B491" i="81"/>
  <c r="B492" i="81"/>
  <c r="B493" i="81"/>
  <c r="B494" i="81"/>
  <c r="B495" i="81"/>
  <c r="B496" i="81"/>
  <c r="B497" i="81"/>
  <c r="B498" i="81"/>
  <c r="B499" i="81"/>
  <c r="B500" i="81"/>
  <c r="B501" i="81"/>
  <c r="B502" i="81"/>
  <c r="B503" i="81"/>
  <c r="B504" i="81"/>
  <c r="B505" i="81"/>
  <c r="B506" i="81"/>
  <c r="B507" i="81"/>
  <c r="B508" i="81"/>
  <c r="B509" i="81"/>
  <c r="B510" i="81"/>
  <c r="B511" i="81"/>
  <c r="B512" i="81"/>
  <c r="B513" i="81"/>
  <c r="B514" i="81"/>
  <c r="B515" i="81"/>
  <c r="B516" i="81"/>
  <c r="B517" i="81"/>
  <c r="B518" i="81"/>
  <c r="B519" i="81"/>
  <c r="B520" i="81"/>
  <c r="B521" i="81"/>
  <c r="B522" i="81"/>
  <c r="B523" i="81"/>
  <c r="B524" i="81"/>
  <c r="B525" i="81"/>
  <c r="B526" i="81"/>
  <c r="B527" i="81"/>
  <c r="B528" i="81"/>
  <c r="B529" i="81"/>
  <c r="B530" i="81"/>
  <c r="B531" i="81"/>
  <c r="B532" i="81"/>
  <c r="B533" i="81"/>
  <c r="B534" i="81"/>
  <c r="B535" i="81"/>
  <c r="B536" i="81"/>
  <c r="B537" i="81"/>
  <c r="B538" i="81"/>
  <c r="B539" i="81"/>
  <c r="B540" i="81"/>
  <c r="B541" i="81"/>
  <c r="B542" i="81"/>
  <c r="B543" i="81"/>
  <c r="B544" i="81"/>
  <c r="B545" i="81"/>
  <c r="B546" i="81"/>
  <c r="B547" i="81"/>
  <c r="B548" i="81"/>
  <c r="B549" i="81"/>
  <c r="B550" i="81"/>
  <c r="B551" i="81"/>
  <c r="B552" i="81"/>
  <c r="B553" i="81"/>
  <c r="B554" i="81"/>
  <c r="B10" i="81"/>
  <c r="M103" i="11" l="1"/>
  <c r="M70" i="11"/>
  <c r="N79" i="10" l="1"/>
  <c r="P79" i="10"/>
  <c r="R79" i="10"/>
  <c r="K110" i="11"/>
  <c r="E119" i="10"/>
  <c r="E113" i="10"/>
  <c r="E75" i="10" l="1"/>
  <c r="E70" i="10"/>
  <c r="K103" i="11"/>
  <c r="P60" i="10" l="1"/>
  <c r="N60" i="10"/>
  <c r="G75" i="10" l="1"/>
  <c r="N88" i="10"/>
  <c r="E102" i="10"/>
  <c r="E84" i="10" l="1"/>
  <c r="E83" i="10" s="1"/>
  <c r="E18" i="10" l="1"/>
  <c r="G60" i="10"/>
  <c r="M85" i="11" l="1"/>
  <c r="M18" i="11" s="1"/>
  <c r="M75" i="11"/>
  <c r="M17" i="11" s="1"/>
  <c r="M13" i="11"/>
  <c r="P119" i="10" l="1"/>
  <c r="P114" i="10"/>
  <c r="P111" i="10"/>
  <c r="P88" i="10"/>
  <c r="P86" i="10"/>
  <c r="P84" i="10"/>
  <c r="P69" i="10"/>
  <c r="G119" i="10"/>
  <c r="G113" i="10"/>
  <c r="G111" i="10"/>
  <c r="G102" i="10"/>
  <c r="G84" i="10"/>
  <c r="G70" i="10"/>
  <c r="G64" i="10"/>
  <c r="G63" i="10" l="1"/>
  <c r="P63" i="10"/>
  <c r="G83" i="10"/>
  <c r="P83" i="10"/>
  <c r="P109" i="10"/>
  <c r="G109" i="10"/>
  <c r="M95" i="11"/>
  <c r="M110" i="11"/>
  <c r="N69" i="10"/>
  <c r="G106" i="10" l="1"/>
  <c r="P93" i="10"/>
  <c r="K70" i="11"/>
  <c r="K75" i="11"/>
  <c r="K85" i="11"/>
  <c r="K95" i="11"/>
  <c r="P18" i="10" l="1"/>
  <c r="M92" i="11"/>
  <c r="M74" i="11" s="1"/>
  <c r="K92" i="11"/>
  <c r="N84" i="10" l="1"/>
  <c r="N18" i="10" l="1"/>
  <c r="N13" i="10"/>
  <c r="I102" i="10" l="1"/>
  <c r="G13" i="10" l="1"/>
  <c r="E13" i="10" l="1"/>
  <c r="E64" i="10" l="1"/>
  <c r="E63" i="10" s="1"/>
  <c r="O110" i="11" l="1"/>
  <c r="M29" i="11"/>
  <c r="M28" i="11" s="1"/>
  <c r="M102" i="11"/>
  <c r="K102" i="11"/>
  <c r="O95" i="11"/>
  <c r="M20" i="11"/>
  <c r="M16" i="11" s="1"/>
  <c r="O89" i="11"/>
  <c r="O88" i="11"/>
  <c r="O83" i="11"/>
  <c r="O82" i="11"/>
  <c r="O80" i="11"/>
  <c r="O79" i="11"/>
  <c r="O78" i="11"/>
  <c r="O76" i="11"/>
  <c r="O72" i="11"/>
  <c r="O71" i="11"/>
  <c r="O68" i="11"/>
  <c r="M67" i="11"/>
  <c r="M12" i="11" s="1"/>
  <c r="K67" i="11"/>
  <c r="O65" i="11"/>
  <c r="M64" i="11"/>
  <c r="K64" i="11"/>
  <c r="M61" i="11"/>
  <c r="K61" i="11"/>
  <c r="G57" i="11"/>
  <c r="G5" i="11"/>
  <c r="I119" i="10"/>
  <c r="R118" i="10"/>
  <c r="I118" i="10"/>
  <c r="R116" i="10"/>
  <c r="G34" i="10"/>
  <c r="E34" i="10"/>
  <c r="P35" i="10"/>
  <c r="I115" i="10"/>
  <c r="R114" i="10"/>
  <c r="I114" i="10"/>
  <c r="R113" i="10"/>
  <c r="I113" i="10"/>
  <c r="P34" i="10"/>
  <c r="N34" i="10"/>
  <c r="G33" i="10"/>
  <c r="E33" i="10"/>
  <c r="R111" i="10"/>
  <c r="I111" i="10"/>
  <c r="I101" i="10"/>
  <c r="G19" i="10"/>
  <c r="I100" i="10"/>
  <c r="I97" i="10"/>
  <c r="R96" i="10"/>
  <c r="I96" i="10"/>
  <c r="I95" i="10"/>
  <c r="R94" i="10"/>
  <c r="I94" i="10"/>
  <c r="R93" i="10"/>
  <c r="I93" i="10"/>
  <c r="I92" i="10"/>
  <c r="I91" i="10"/>
  <c r="I90" i="10"/>
  <c r="I89" i="10"/>
  <c r="I88" i="10"/>
  <c r="R86" i="10"/>
  <c r="N86" i="10"/>
  <c r="I86" i="10"/>
  <c r="R85" i="10"/>
  <c r="I85" i="10"/>
  <c r="I84" i="10"/>
  <c r="P13" i="10"/>
  <c r="I76" i="10"/>
  <c r="R73" i="10"/>
  <c r="I73" i="10"/>
  <c r="R72" i="10"/>
  <c r="I72" i="10"/>
  <c r="R71" i="10"/>
  <c r="I71" i="10"/>
  <c r="R70" i="10"/>
  <c r="G12" i="10"/>
  <c r="R69" i="10"/>
  <c r="P12" i="10"/>
  <c r="N12" i="10"/>
  <c r="N63" i="10"/>
  <c r="E11" i="10"/>
  <c r="E56" i="10"/>
  <c r="E54" i="10"/>
  <c r="K63" i="11" l="1"/>
  <c r="N19" i="10"/>
  <c r="N83" i="10"/>
  <c r="M63" i="11"/>
  <c r="M99" i="11" s="1"/>
  <c r="M11" i="11"/>
  <c r="M10" i="11" s="1"/>
  <c r="G32" i="10"/>
  <c r="G31" i="10" s="1"/>
  <c r="P19" i="10"/>
  <c r="P11" i="10"/>
  <c r="P10" i="10" s="1"/>
  <c r="G18" i="10"/>
  <c r="G17" i="10" s="1"/>
  <c r="K20" i="11"/>
  <c r="O20" i="11" s="1"/>
  <c r="K74" i="11"/>
  <c r="N11" i="10"/>
  <c r="N10" i="10" s="1"/>
  <c r="N20" i="10"/>
  <c r="E32" i="10"/>
  <c r="E109" i="10"/>
  <c r="M26" i="11"/>
  <c r="O75" i="11"/>
  <c r="O67" i="11"/>
  <c r="I13" i="10"/>
  <c r="K115" i="11"/>
  <c r="O64" i="11"/>
  <c r="O70" i="11"/>
  <c r="N33" i="10"/>
  <c r="N109" i="10"/>
  <c r="R115" i="10"/>
  <c r="I116" i="10"/>
  <c r="R33" i="10"/>
  <c r="I99" i="10"/>
  <c r="R112" i="10"/>
  <c r="R84" i="10"/>
  <c r="I33" i="10"/>
  <c r="P20" i="10"/>
  <c r="K12" i="11"/>
  <c r="O12" i="11" s="1"/>
  <c r="O109" i="11"/>
  <c r="P33" i="10"/>
  <c r="R11" i="10"/>
  <c r="I70" i="10"/>
  <c r="E12" i="10"/>
  <c r="E19" i="10"/>
  <c r="E17" i="10" s="1"/>
  <c r="I64" i="10"/>
  <c r="I74" i="10"/>
  <c r="R12" i="10"/>
  <c r="N35" i="10"/>
  <c r="I34" i="10"/>
  <c r="R76" i="10"/>
  <c r="R110" i="10"/>
  <c r="I112" i="10"/>
  <c r="K13" i="11"/>
  <c r="O13" i="11" s="1"/>
  <c r="O91" i="11"/>
  <c r="K11" i="11"/>
  <c r="K29" i="11"/>
  <c r="O29" i="11" s="1"/>
  <c r="M115" i="11"/>
  <c r="K17" i="11"/>
  <c r="K26" i="11"/>
  <c r="K25" i="11" s="1"/>
  <c r="G11" i="10"/>
  <c r="G10" i="10" s="1"/>
  <c r="K18" i="11"/>
  <c r="I110" i="10"/>
  <c r="O85" i="11"/>
  <c r="M118" i="11" l="1"/>
  <c r="N93" i="10"/>
  <c r="N17" i="10"/>
  <c r="N22" i="10" s="1"/>
  <c r="M25" i="11"/>
  <c r="M31" i="11" s="1"/>
  <c r="I20" i="10"/>
  <c r="I17" i="10"/>
  <c r="P17" i="10"/>
  <c r="I108" i="10"/>
  <c r="I32" i="10"/>
  <c r="I31" i="10" s="1"/>
  <c r="K16" i="11"/>
  <c r="G26" i="10"/>
  <c r="I19" i="10"/>
  <c r="E31" i="10"/>
  <c r="I12" i="10"/>
  <c r="E10" i="10"/>
  <c r="I10" i="10" s="1"/>
  <c r="O17" i="11"/>
  <c r="M22" i="11"/>
  <c r="O11" i="11"/>
  <c r="R108" i="10"/>
  <c r="O74" i="11"/>
  <c r="R17" i="10"/>
  <c r="R63" i="10"/>
  <c r="K28" i="11"/>
  <c r="O28" i="11" s="1"/>
  <c r="R32" i="10"/>
  <c r="I11" i="10"/>
  <c r="P32" i="10"/>
  <c r="E106" i="10"/>
  <c r="O63" i="11"/>
  <c r="R34" i="10"/>
  <c r="N32" i="10"/>
  <c r="K10" i="11"/>
  <c r="K99" i="11"/>
  <c r="K118" i="11" s="1"/>
  <c r="N100" i="10" s="1"/>
  <c r="I63" i="10"/>
  <c r="O18" i="11"/>
  <c r="I81" i="10"/>
  <c r="P97" i="10" l="1"/>
  <c r="P102" i="10" s="1"/>
  <c r="P106" i="10" s="1"/>
  <c r="R14" i="10"/>
  <c r="M34" i="11"/>
  <c r="O10" i="11"/>
  <c r="K22" i="11"/>
  <c r="P22" i="10"/>
  <c r="E26" i="10"/>
  <c r="R88" i="10"/>
  <c r="R31" i="10"/>
  <c r="K31" i="11"/>
  <c r="O117" i="11"/>
  <c r="I105" i="10"/>
  <c r="O98" i="11"/>
  <c r="R10" i="10"/>
  <c r="O16" i="11"/>
  <c r="R19" i="10" l="1"/>
  <c r="N97" i="10"/>
  <c r="N102" i="10" s="1"/>
  <c r="N106" i="10" s="1"/>
  <c r="I26" i="10"/>
  <c r="P26" i="10"/>
  <c r="P27" i="10" s="1"/>
  <c r="P30" i="10" s="1"/>
  <c r="R95" i="10"/>
  <c r="K34" i="11"/>
  <c r="O34" i="11" s="1"/>
  <c r="O22" i="11"/>
  <c r="P24" i="10" l="1"/>
  <c r="N26" i="10"/>
  <c r="R24" i="10" s="1"/>
  <c r="R92" i="10"/>
  <c r="N27" i="10" l="1"/>
  <c r="R91" i="10"/>
  <c r="R22" i="10" l="1"/>
  <c r="N24" i="10"/>
  <c r="R105" i="10"/>
  <c r="N30" i="10"/>
  <c r="R26" i="10" s="1"/>
</calcChain>
</file>

<file path=xl/sharedStrings.xml><?xml version="1.0" encoding="utf-8"?>
<sst xmlns="http://schemas.openxmlformats.org/spreadsheetml/2006/main" count="3718" uniqueCount="1059">
  <si>
    <t>Informacion_1</t>
  </si>
  <si>
    <t>Informacion_2</t>
  </si>
  <si>
    <t>Codigo PCI</t>
  </si>
  <si>
    <t>01-01-01</t>
  </si>
  <si>
    <t>Descripcion PCI</t>
  </si>
  <si>
    <t>Fecha</t>
  </si>
  <si>
    <t>Fecha Inicial Periodo Inicial</t>
  </si>
  <si>
    <t>Fecha Final Periodo Final</t>
  </si>
  <si>
    <t>Codigo</t>
  </si>
  <si>
    <t>Descripcion</t>
  </si>
  <si>
    <t>Saldo Inicial</t>
  </si>
  <si>
    <t>Movimientos Debito</t>
  </si>
  <si>
    <t>Movimientos Credito</t>
  </si>
  <si>
    <t>Saldo Final</t>
  </si>
  <si>
    <t>1</t>
  </si>
  <si>
    <t>ACTIVOS</t>
  </si>
  <si>
    <t>1.1</t>
  </si>
  <si>
    <t>EFECTIVO Y EQUIVALENTES AL EFECTIVO</t>
  </si>
  <si>
    <t>Cuenta corriente</t>
  </si>
  <si>
    <t>1.1.10</t>
  </si>
  <si>
    <t>DEPÓSITOS EN INSTITUCIONES FINANCIERAS</t>
  </si>
  <si>
    <t>1.1.10.05</t>
  </si>
  <si>
    <t>1.1.10.05.001</t>
  </si>
  <si>
    <t>1.3</t>
  </si>
  <si>
    <t>CUENTAS POR COBRAR</t>
  </si>
  <si>
    <t>1.3.11</t>
  </si>
  <si>
    <t>CONTRIBUCIONES TASAS E INGRESOS NO TRIBUTARIOS</t>
  </si>
  <si>
    <t>1.3.11.01</t>
  </si>
  <si>
    <t>Tasas</t>
  </si>
  <si>
    <t>1.3.11.01.001</t>
  </si>
  <si>
    <t>Otras transferencias</t>
  </si>
  <si>
    <t>1.3.84</t>
  </si>
  <si>
    <t>OTRAS CUENTAS POR COBRAR</t>
  </si>
  <si>
    <t>Indemnizaciones</t>
  </si>
  <si>
    <t>1.3.84.26</t>
  </si>
  <si>
    <t>Pago por cuenta de terceros</t>
  </si>
  <si>
    <t>1.3.84.26.001</t>
  </si>
  <si>
    <t>1.3.84.27</t>
  </si>
  <si>
    <t>Recursos de acreedores reintegrados a tesorerías</t>
  </si>
  <si>
    <t>1.3.84.27.001</t>
  </si>
  <si>
    <t>1.3.84.39</t>
  </si>
  <si>
    <t>Arrendamiento operativo</t>
  </si>
  <si>
    <t>1.3.84.39.001</t>
  </si>
  <si>
    <t>1.3.84.90</t>
  </si>
  <si>
    <t>Otras cuentas por cobrar</t>
  </si>
  <si>
    <t>1.3.84.90.001</t>
  </si>
  <si>
    <t>1.6</t>
  </si>
  <si>
    <t>PROPIEDADES, PLANTA Y EQUIPO</t>
  </si>
  <si>
    <t>1.6.05</t>
  </si>
  <si>
    <t>TERRENOS</t>
  </si>
  <si>
    <t>1.6.05.01</t>
  </si>
  <si>
    <t>Urbanos</t>
  </si>
  <si>
    <t>1.6.05.01.001</t>
  </si>
  <si>
    <t>1.6.35</t>
  </si>
  <si>
    <t>BIENES MUEBLES EN BODEGA</t>
  </si>
  <si>
    <t>1.6.35.01</t>
  </si>
  <si>
    <t>Maquinaria y equipo</t>
  </si>
  <si>
    <t>Herramientas y accesorios</t>
  </si>
  <si>
    <t>1.6.35.01.011</t>
  </si>
  <si>
    <t>Equipo de centros de control</t>
  </si>
  <si>
    <t>Equipo médico y científico</t>
  </si>
  <si>
    <t>Equipo de servicio ambulatorio</t>
  </si>
  <si>
    <t>1.6.35.03</t>
  </si>
  <si>
    <t>Muebles, enseres y equipo de oficina</t>
  </si>
  <si>
    <t>1.6.35.03.001</t>
  </si>
  <si>
    <t>Muebles y enseres</t>
  </si>
  <si>
    <t>1.6.35.03.002</t>
  </si>
  <si>
    <t>Equipo y máquina de oficina</t>
  </si>
  <si>
    <t>1.6.35.04</t>
  </si>
  <si>
    <t>Equipos de comunicación y computación</t>
  </si>
  <si>
    <t>1.6.35.04.001</t>
  </si>
  <si>
    <t>Equipo de comunicación</t>
  </si>
  <si>
    <t>1.6.35.04.002</t>
  </si>
  <si>
    <t>Equipo de computación</t>
  </si>
  <si>
    <t>Satélites y antenas</t>
  </si>
  <si>
    <t>Equipos de transporte, tracción y elevación</t>
  </si>
  <si>
    <t>Terrestre</t>
  </si>
  <si>
    <t>Otros bienes muebles en bodega</t>
  </si>
  <si>
    <t>1.6.37</t>
  </si>
  <si>
    <t>PROPIEDADES, PLANTA Y EQUIPO NO EXPLOTADOS</t>
  </si>
  <si>
    <t>Plantas, ductos y túneles</t>
  </si>
  <si>
    <t>Plantas de generación</t>
  </si>
  <si>
    <t>1.6.37.07</t>
  </si>
  <si>
    <t>1.6.37.07.009</t>
  </si>
  <si>
    <t>1.6.37.07.011</t>
  </si>
  <si>
    <t>1.6.37.09</t>
  </si>
  <si>
    <t>1.6.37.09.001</t>
  </si>
  <si>
    <t>1.6.37.09.002</t>
  </si>
  <si>
    <t>Muebles, enseres y equipo de oficina de propiedad de terceros</t>
  </si>
  <si>
    <t>1.6.37.10</t>
  </si>
  <si>
    <t>1.6.37.10.001</t>
  </si>
  <si>
    <t>1.6.37.10.002</t>
  </si>
  <si>
    <t>1.6.37.11</t>
  </si>
  <si>
    <t>1.6.37.11.002</t>
  </si>
  <si>
    <t>Equipos de comedor, cocina, despensa y hotelería</t>
  </si>
  <si>
    <t>Equipo de restaurante y cafetería</t>
  </si>
  <si>
    <t>1.6.40</t>
  </si>
  <si>
    <t>EDIFICACIONES</t>
  </si>
  <si>
    <t>1.6.40.01</t>
  </si>
  <si>
    <t>Edificios y casas</t>
  </si>
  <si>
    <t>1.6.40.01.001</t>
  </si>
  <si>
    <t>1.6.45</t>
  </si>
  <si>
    <t>PLANTAS, DUCTOS Y TÚNELES</t>
  </si>
  <si>
    <t>1.6.45.01</t>
  </si>
  <si>
    <t>1.6.45.01.001</t>
  </si>
  <si>
    <t>1.6.50</t>
  </si>
  <si>
    <t>REDES, LÍNEAS Y CABLES</t>
  </si>
  <si>
    <t>1.6.50.12</t>
  </si>
  <si>
    <t>Redes, líneas y cables de propiedad de terceros</t>
  </si>
  <si>
    <t>1.6.50.12.001</t>
  </si>
  <si>
    <t>1.6.55</t>
  </si>
  <si>
    <t>MAQUINARIA Y EQUIPO</t>
  </si>
  <si>
    <t>1.6.55.11</t>
  </si>
  <si>
    <t>1.6.55.11.001</t>
  </si>
  <si>
    <t>1.6.55.20</t>
  </si>
  <si>
    <t>1.6.55.20.001</t>
  </si>
  <si>
    <t>1.6.60</t>
  </si>
  <si>
    <t>EQUIPO MÉDICO Y CIENTÍFICO</t>
  </si>
  <si>
    <t>1.6.60.09</t>
  </si>
  <si>
    <t>1.6.60.09.001</t>
  </si>
  <si>
    <t>1.6.65</t>
  </si>
  <si>
    <t>MUEBLES, ENSERES Y EQUIPO DE OFICINA</t>
  </si>
  <si>
    <t>1.6.65.01</t>
  </si>
  <si>
    <t>1.6.65.01.001</t>
  </si>
  <si>
    <t>1.6.65.02</t>
  </si>
  <si>
    <t>1.6.65.02.001</t>
  </si>
  <si>
    <t>1.6.65.05</t>
  </si>
  <si>
    <t>1.6.65.05.001</t>
  </si>
  <si>
    <t>1.6.70</t>
  </si>
  <si>
    <t>EQUIPOS DE COMUNICACIÓN Y COMPUTACIÓN</t>
  </si>
  <si>
    <t>1.6.70.01</t>
  </si>
  <si>
    <t>1.6.70.01.001</t>
  </si>
  <si>
    <t>1.6.70.02</t>
  </si>
  <si>
    <t>1.6.70.02.001</t>
  </si>
  <si>
    <t>1.6.70.04</t>
  </si>
  <si>
    <t>1.6.70.04.001</t>
  </si>
  <si>
    <t>1.6.75</t>
  </si>
  <si>
    <t>EQUIPOS DE TRANSPORTE, TRACCIÓN Y ELEVACIÓN</t>
  </si>
  <si>
    <t>1.6.75.02</t>
  </si>
  <si>
    <t>1.6.75.02.001</t>
  </si>
  <si>
    <t>1.6.75.06</t>
  </si>
  <si>
    <t>De elevación</t>
  </si>
  <si>
    <t>1.6.75.06.001</t>
  </si>
  <si>
    <t>1.6.80</t>
  </si>
  <si>
    <t>EQUIPOS DE COMEDOR, COCINA, DESPENSA Y HOTELERÍA</t>
  </si>
  <si>
    <t>1.6.80.02</t>
  </si>
  <si>
    <t>1.6.80.02.001</t>
  </si>
  <si>
    <t>1.6.80.06</t>
  </si>
  <si>
    <t>Equipos de comedor, cocina, despensa y hotelería de propiedad de terceros</t>
  </si>
  <si>
    <t>1.6.80.06.001</t>
  </si>
  <si>
    <t>1.6.81</t>
  </si>
  <si>
    <t>BIENES DE ARTE Y CULTURA</t>
  </si>
  <si>
    <t>1.6.81.01</t>
  </si>
  <si>
    <t>Obras de arte</t>
  </si>
  <si>
    <t>1.6.81.01.001</t>
  </si>
  <si>
    <t>1.6.85</t>
  </si>
  <si>
    <t>DEPRECIACIÓN ACUMULADA DE PROPIEDADES, PLANTA Y EQUIPO (CR)</t>
  </si>
  <si>
    <t>1.6.85.01</t>
  </si>
  <si>
    <t>Edificaciones</t>
  </si>
  <si>
    <t>1.6.85.01.001</t>
  </si>
  <si>
    <t>1.6.85.02</t>
  </si>
  <si>
    <t>1.6.85.02.001</t>
  </si>
  <si>
    <t>1.6.85.03</t>
  </si>
  <si>
    <t>Redes, líneas y cables</t>
  </si>
  <si>
    <t>1.6.85.03.010</t>
  </si>
  <si>
    <t>1.6.85.04</t>
  </si>
  <si>
    <t>1.6.85.04.009</t>
  </si>
  <si>
    <t>1.6.85.04.011</t>
  </si>
  <si>
    <t>1.6.85.05</t>
  </si>
  <si>
    <t>1.6.85.05.008</t>
  </si>
  <si>
    <t>1.6.85.06</t>
  </si>
  <si>
    <t>1.6.85.06.001</t>
  </si>
  <si>
    <t>1.6.85.06.002</t>
  </si>
  <si>
    <t>1.6.85.06.004</t>
  </si>
  <si>
    <t>1.6.85.07</t>
  </si>
  <si>
    <t>1.6.85.07.001</t>
  </si>
  <si>
    <t>1.6.85.07.002</t>
  </si>
  <si>
    <t>1.6.85.07.003</t>
  </si>
  <si>
    <t>1.6.85.08</t>
  </si>
  <si>
    <t>1.6.85.08.002</t>
  </si>
  <si>
    <t>1.6.85.08.006</t>
  </si>
  <si>
    <t>1.6.85.09</t>
  </si>
  <si>
    <t>1.6.85.09.002</t>
  </si>
  <si>
    <t>1.6.85.09.006</t>
  </si>
  <si>
    <t>Bienes de arte y cultura</t>
  </si>
  <si>
    <t>1.6.85.13</t>
  </si>
  <si>
    <t>Bienes muebles en bodega</t>
  </si>
  <si>
    <t>Maquinaria y equipo - herramientas y accesorios</t>
  </si>
  <si>
    <t>1.6.85.13.011</t>
  </si>
  <si>
    <t>Maquinaria y equipo - equipo de centros de control</t>
  </si>
  <si>
    <t>1.6.85.13.027</t>
  </si>
  <si>
    <t>Muebles, enseres y equipo de oficina - muebles y enseres</t>
  </si>
  <si>
    <t>1.6.85.13.028</t>
  </si>
  <si>
    <t>Muebles, enseres y equipo de oficina - equipo y máquina de oficina</t>
  </si>
  <si>
    <t>1.6.85.13.033</t>
  </si>
  <si>
    <t>Equipos de comunicación y computación - equipo de comunicación</t>
  </si>
  <si>
    <t>1.6.85.13.034</t>
  </si>
  <si>
    <t>Equipos de comunicación y computación - equipo de computación</t>
  </si>
  <si>
    <t>1.6.85.15</t>
  </si>
  <si>
    <t>Propiedades, planta y equipo no explotados</t>
  </si>
  <si>
    <t>1.6.85.15.072</t>
  </si>
  <si>
    <t>1.6.85.15.074</t>
  </si>
  <si>
    <t>1.6.85.15.090</t>
  </si>
  <si>
    <t>1.6.85.15.091</t>
  </si>
  <si>
    <t>1.6.85.15.096</t>
  </si>
  <si>
    <t>1.6.85.15.097</t>
  </si>
  <si>
    <t>1.6.85.15.104</t>
  </si>
  <si>
    <t>Equipo de transporte, tracción y elevación - terrestre</t>
  </si>
  <si>
    <t>1.9</t>
  </si>
  <si>
    <t>OTROS ACTIVOS</t>
  </si>
  <si>
    <t>1.9.05</t>
  </si>
  <si>
    <t>BIENES Y SERVICIOS PAGADOS POR ANTICIPADO</t>
  </si>
  <si>
    <t>1.9.05.90</t>
  </si>
  <si>
    <t>Otros bienes y servicios pagados por anticipado</t>
  </si>
  <si>
    <t>1.9.05.90.001</t>
  </si>
  <si>
    <t>1.9.08</t>
  </si>
  <si>
    <t>RECURSOS ENTREGADOS EN ADMINISTRACIÓN</t>
  </si>
  <si>
    <t>1.9.08.01</t>
  </si>
  <si>
    <t>En administración</t>
  </si>
  <si>
    <t>1.9.08.01.001</t>
  </si>
  <si>
    <t>1.9.70</t>
  </si>
  <si>
    <t>ACTIVOS INTANGIBLES</t>
  </si>
  <si>
    <t>1.9.70.07</t>
  </si>
  <si>
    <t>Licencias</t>
  </si>
  <si>
    <t>1.9.70.07.001</t>
  </si>
  <si>
    <t>1.9.75</t>
  </si>
  <si>
    <t>AMORTIZACIÓN ACUMULADA DE ACTIVOS INTANGIBLES (CR)</t>
  </si>
  <si>
    <t>1.9.75.07</t>
  </si>
  <si>
    <t>1.9.75.07.001</t>
  </si>
  <si>
    <t>2</t>
  </si>
  <si>
    <t>PASIVOS</t>
  </si>
  <si>
    <t>2.3</t>
  </si>
  <si>
    <t>PRÉSTAMOS POR PAGAR</t>
  </si>
  <si>
    <t>2.3.14</t>
  </si>
  <si>
    <t>FINANCIAMIENTO INTERNO DE LARGO PLAZO</t>
  </si>
  <si>
    <t>2.3.14.07</t>
  </si>
  <si>
    <t>Préstamos del gobierno general</t>
  </si>
  <si>
    <t>2.3.14.07.001</t>
  </si>
  <si>
    <t>Préstamos del gobierno general - capital</t>
  </si>
  <si>
    <t>2.4</t>
  </si>
  <si>
    <t>CUENTAS POR PAGAR</t>
  </si>
  <si>
    <t>2.4.01</t>
  </si>
  <si>
    <t>ADQUISICION DE BIENES Y SERVICIOS NACIONALES</t>
  </si>
  <si>
    <t>2.4.01.01</t>
  </si>
  <si>
    <t>Bienes y servicios</t>
  </si>
  <si>
    <t>2.4.01.01.001</t>
  </si>
  <si>
    <t>2.4.01.02</t>
  </si>
  <si>
    <t>Proyectos de inversion</t>
  </si>
  <si>
    <t>2.4.01.02.001</t>
  </si>
  <si>
    <t>Proyectos de inversión</t>
  </si>
  <si>
    <t>2.4.03</t>
  </si>
  <si>
    <t>TRANSFERENCIAS POR PAGAR</t>
  </si>
  <si>
    <t>2.4.03.15</t>
  </si>
  <si>
    <t>2.4.03.15.001</t>
  </si>
  <si>
    <t>2.4.07</t>
  </si>
  <si>
    <t>RECURSOS A FAVOR DE TERCEROS</t>
  </si>
  <si>
    <t>2.4.07.06</t>
  </si>
  <si>
    <t>Cobro cartera de terceros</t>
  </si>
  <si>
    <t>2.4.07.06.002</t>
  </si>
  <si>
    <t>Contribución contrato de obra pública</t>
  </si>
  <si>
    <t>2.4.07.20</t>
  </si>
  <si>
    <t>Recaudos por clasificar</t>
  </si>
  <si>
    <t>2.4.07.20.001</t>
  </si>
  <si>
    <t>2.4.07.22</t>
  </si>
  <si>
    <t>Estampillas</t>
  </si>
  <si>
    <t>2.4.07.22.002</t>
  </si>
  <si>
    <t>Retencion estampilla pro unal y otras universidades estatales</t>
  </si>
  <si>
    <t>2.4.24</t>
  </si>
  <si>
    <t>DESCUENTOS DE NOMINA</t>
  </si>
  <si>
    <t>2.4.24.01</t>
  </si>
  <si>
    <t>Aportes a fondos pensionales</t>
  </si>
  <si>
    <t>2.4.24.01.001</t>
  </si>
  <si>
    <t>2.4.24.02</t>
  </si>
  <si>
    <t>Aportes a seguridad social en salud</t>
  </si>
  <si>
    <t>2.4.24.02.001</t>
  </si>
  <si>
    <t>2.4.24.04</t>
  </si>
  <si>
    <t>Sindicatos</t>
  </si>
  <si>
    <t>2.4.24.04.001</t>
  </si>
  <si>
    <t>2.4.24.07</t>
  </si>
  <si>
    <t>Libranzas</t>
  </si>
  <si>
    <t>2.4.24.07.001</t>
  </si>
  <si>
    <t>2.4.24.08</t>
  </si>
  <si>
    <t>Contratos de medicina prepagada</t>
  </si>
  <si>
    <t>2.4.24.08.001</t>
  </si>
  <si>
    <t>2.4.24.11</t>
  </si>
  <si>
    <t>Embargos judiciales</t>
  </si>
  <si>
    <t>2.4.24.11.001</t>
  </si>
  <si>
    <t>2.4.24.13</t>
  </si>
  <si>
    <t>Cuentas de ahorro para el fomento de la construcción (afc)</t>
  </si>
  <si>
    <t>2.4.24.13.001</t>
  </si>
  <si>
    <t>2.4.24.90</t>
  </si>
  <si>
    <t>Otros descuentos de nómina</t>
  </si>
  <si>
    <t>2.4.24.90.001</t>
  </si>
  <si>
    <t>2.4.36</t>
  </si>
  <si>
    <t>RETENCIÓN EN LA FUENTE E IMPUESTO DE TIMBRE</t>
  </si>
  <si>
    <t>2.4.36.03</t>
  </si>
  <si>
    <t>Honorarios</t>
  </si>
  <si>
    <t>2.4.36.03.001</t>
  </si>
  <si>
    <t>Retenido</t>
  </si>
  <si>
    <t>2.4.36.03.002</t>
  </si>
  <si>
    <t>Pagado (db)</t>
  </si>
  <si>
    <t>2.4.36.04</t>
  </si>
  <si>
    <t>Comisiones</t>
  </si>
  <si>
    <t>2.4.36.04.001</t>
  </si>
  <si>
    <t>2.4.36.05</t>
  </si>
  <si>
    <t>Servicios</t>
  </si>
  <si>
    <t>2.4.36.05.001</t>
  </si>
  <si>
    <t>2.4.36.05.002</t>
  </si>
  <si>
    <t>2.4.36.06</t>
  </si>
  <si>
    <t>Arrendamientos</t>
  </si>
  <si>
    <t>2.4.36.06.001</t>
  </si>
  <si>
    <t>2.4.36.06.002</t>
  </si>
  <si>
    <t>2.4.36.08</t>
  </si>
  <si>
    <t>Compras</t>
  </si>
  <si>
    <t>2.4.36.08.001</t>
  </si>
  <si>
    <t>2.4.36.08.002</t>
  </si>
  <si>
    <t>2.4.36.15</t>
  </si>
  <si>
    <t>Rentas de trabajo</t>
  </si>
  <si>
    <t>2.4.36.15.001</t>
  </si>
  <si>
    <t>2.4.36.15.002</t>
  </si>
  <si>
    <t>2.4.36.25</t>
  </si>
  <si>
    <t>Impuesto a las ventas retenido.</t>
  </si>
  <si>
    <t>2.4.36.25.001</t>
  </si>
  <si>
    <t>Retenido - a responsables del regimen común</t>
  </si>
  <si>
    <t>2.4.36.25.002</t>
  </si>
  <si>
    <t>Pagado - a responsables del regimen común (db)</t>
  </si>
  <si>
    <t>2.4.36.26</t>
  </si>
  <si>
    <t>Contratos de construcción</t>
  </si>
  <si>
    <t>2.4.36.26.001</t>
  </si>
  <si>
    <t>2.4.36.26.002</t>
  </si>
  <si>
    <t>2.4.36.27</t>
  </si>
  <si>
    <t>Retención de impuesto de industria y comercio por compras</t>
  </si>
  <si>
    <t>2.4.36.27.001</t>
  </si>
  <si>
    <t>2.4.36.27.002</t>
  </si>
  <si>
    <t>2.4.36.90</t>
  </si>
  <si>
    <t>Otras retenciones</t>
  </si>
  <si>
    <t>2.4.36.90.001</t>
  </si>
  <si>
    <t>IMPUESTOS, CONTRIBUCIONES Y TASAS</t>
  </si>
  <si>
    <t>2.4.60</t>
  </si>
  <si>
    <t>CRÉDITOS JUDICIALES</t>
  </si>
  <si>
    <t>2.4.60.02</t>
  </si>
  <si>
    <t>Sentencias</t>
  </si>
  <si>
    <t>2.4.60.02.001</t>
  </si>
  <si>
    <t>2.4.90</t>
  </si>
  <si>
    <t>OTRAS CUENTAS POR PAGAR</t>
  </si>
  <si>
    <t>2.4.90.25</t>
  </si>
  <si>
    <t>Suscripción de acciones o participaciones</t>
  </si>
  <si>
    <t>2.4.90.25.002</t>
  </si>
  <si>
    <t>Aportes, contribuciones y cuotas a organismos internacionales</t>
  </si>
  <si>
    <t>2.4.90.27</t>
  </si>
  <si>
    <t>Viáticos y gastos de viaje</t>
  </si>
  <si>
    <t>2.4.90.27.001</t>
  </si>
  <si>
    <t>2.4.90.32</t>
  </si>
  <si>
    <t>Cheques no cobrados o por reclamar</t>
  </si>
  <si>
    <t>2.4.90.32.001</t>
  </si>
  <si>
    <t>2.4.90.34</t>
  </si>
  <si>
    <t>Aportes a escuelas industriales, institutos técnicos y esap</t>
  </si>
  <si>
    <t>2.4.90.34.001</t>
  </si>
  <si>
    <t>Aportes a escuelas industriales e institutos técnicos</t>
  </si>
  <si>
    <t>2.4.90.34.002</t>
  </si>
  <si>
    <t>Aportes a la esap</t>
  </si>
  <si>
    <t>2.4.90.40</t>
  </si>
  <si>
    <t>Saldos a favor de beneficiarios</t>
  </si>
  <si>
    <t>2.4.90.40.001</t>
  </si>
  <si>
    <t>2.4.90.50</t>
  </si>
  <si>
    <t>Aportes al icbf y sena</t>
  </si>
  <si>
    <t>2.4.90.50.001</t>
  </si>
  <si>
    <t>Aportes al icbf</t>
  </si>
  <si>
    <t>2.4.90.50.002</t>
  </si>
  <si>
    <t>Aportes al sena</t>
  </si>
  <si>
    <t>2.4.90.51</t>
  </si>
  <si>
    <t>Servicios públicos</t>
  </si>
  <si>
    <t>2.4.90.51.001</t>
  </si>
  <si>
    <t>2.4.90.55</t>
  </si>
  <si>
    <t>2.4.90.55.001</t>
  </si>
  <si>
    <t>2.4.90.58</t>
  </si>
  <si>
    <t>2.4.90.58.001</t>
  </si>
  <si>
    <t>Otras cuentas por pagar</t>
  </si>
  <si>
    <t>2.5</t>
  </si>
  <si>
    <t>BENEFICIOS A LOS EMPLEADOS</t>
  </si>
  <si>
    <t>2.5.11</t>
  </si>
  <si>
    <t>BENEFICIOS A LOS EMPLEADOS A CORTO PLAZO</t>
  </si>
  <si>
    <t>2.5.11.01</t>
  </si>
  <si>
    <t>Nómina por pagar</t>
  </si>
  <si>
    <t>2.5.11.01.001</t>
  </si>
  <si>
    <t>2.5.11.02</t>
  </si>
  <si>
    <t>Cesantías</t>
  </si>
  <si>
    <t>2.5.11.02.001</t>
  </si>
  <si>
    <t>2.5.11.04</t>
  </si>
  <si>
    <t>Vacaciones</t>
  </si>
  <si>
    <t>2.5.11.04.001</t>
  </si>
  <si>
    <t>2.5.11.05</t>
  </si>
  <si>
    <t>Prima de vacaciones</t>
  </si>
  <si>
    <t>2.5.11.05.001</t>
  </si>
  <si>
    <t>2.5.11.06</t>
  </si>
  <si>
    <t>Prima de servicios</t>
  </si>
  <si>
    <t>2.5.11.06.001</t>
  </si>
  <si>
    <t>2.5.11.07</t>
  </si>
  <si>
    <t>Prima de navidad</t>
  </si>
  <si>
    <t>2.5.11.07.001</t>
  </si>
  <si>
    <t>2.5.11.08</t>
  </si>
  <si>
    <t>2.5.11.08.001</t>
  </si>
  <si>
    <t>2.5.11.09</t>
  </si>
  <si>
    <t>Bonificaciones</t>
  </si>
  <si>
    <t>2.5.11.09.001</t>
  </si>
  <si>
    <t>2.5.11.09.002</t>
  </si>
  <si>
    <t>Bonificación especial de recreación</t>
  </si>
  <si>
    <t>2.5.11.10</t>
  </si>
  <si>
    <t>Otras primas</t>
  </si>
  <si>
    <t>2.5.11.10.001</t>
  </si>
  <si>
    <t>2.5.11.11</t>
  </si>
  <si>
    <t>Aportes a riesgos laborales</t>
  </si>
  <si>
    <t>2.5.11.11.001</t>
  </si>
  <si>
    <t>2.5.11.22</t>
  </si>
  <si>
    <t>Aportes a fondos pensionales - empleador</t>
  </si>
  <si>
    <t>2.5.11.22.001</t>
  </si>
  <si>
    <t>2.5.11.23</t>
  </si>
  <si>
    <t>Aportes a seguridad social en salud - empleador</t>
  </si>
  <si>
    <t>2.5.11.23.001</t>
  </si>
  <si>
    <t>2.5.11.24</t>
  </si>
  <si>
    <t>Aportes a cajas de compensación familiar</t>
  </si>
  <si>
    <t>2.5.11.24.001</t>
  </si>
  <si>
    <t>2.5.11.25</t>
  </si>
  <si>
    <t>Incapacidades</t>
  </si>
  <si>
    <t>2.5.11.25.001</t>
  </si>
  <si>
    <t>2.5.12</t>
  </si>
  <si>
    <t>BENEFICIOS A LOS EMPLEADOS A LARGO PLAZO</t>
  </si>
  <si>
    <t>2.5.12.01</t>
  </si>
  <si>
    <t>2.5.12.01.001</t>
  </si>
  <si>
    <t>2.7</t>
  </si>
  <si>
    <t>PROVISIONES</t>
  </si>
  <si>
    <t>2.7.01</t>
  </si>
  <si>
    <t>LITIGIOS Y DEMANDAS</t>
  </si>
  <si>
    <t>2.7.01.03</t>
  </si>
  <si>
    <t>Administrativas</t>
  </si>
  <si>
    <t>2.7.01.03.001</t>
  </si>
  <si>
    <t>3</t>
  </si>
  <si>
    <t>PATRIMONIO</t>
  </si>
  <si>
    <t>3.1</t>
  </si>
  <si>
    <t>PATRIMONIO DE LAS ENTIDADES DE GOBIERNO</t>
  </si>
  <si>
    <t>3.1.05</t>
  </si>
  <si>
    <t>CAPITAL FISCAL</t>
  </si>
  <si>
    <t>3.1.05.06</t>
  </si>
  <si>
    <t>Capital fiscal</t>
  </si>
  <si>
    <t>3.1.05.06.001</t>
  </si>
  <si>
    <t>Capital fiscal nación</t>
  </si>
  <si>
    <t>3.1.09</t>
  </si>
  <si>
    <t>RESULTADOS DE EJERCICIOS ANTERIORES</t>
  </si>
  <si>
    <t>3.1.09.01</t>
  </si>
  <si>
    <t>Utilidad o excedentes acumulados</t>
  </si>
  <si>
    <t>3.1.09.01.001</t>
  </si>
  <si>
    <t>3.1.09.01.002</t>
  </si>
  <si>
    <t>Corrección de errores de un periodo contable anterior</t>
  </si>
  <si>
    <t>3.1.09.02</t>
  </si>
  <si>
    <t>Pérdidas o déficits acumulados</t>
  </si>
  <si>
    <t>3.1.09.02.001</t>
  </si>
  <si>
    <t>3.1.09.02.002</t>
  </si>
  <si>
    <t>Propiedades, planta y equipo</t>
  </si>
  <si>
    <t>Otros activos</t>
  </si>
  <si>
    <t>4</t>
  </si>
  <si>
    <t>INGRESOS</t>
  </si>
  <si>
    <t>4.1</t>
  </si>
  <si>
    <t>INGRESOS FISCALES</t>
  </si>
  <si>
    <t>4.1.10</t>
  </si>
  <si>
    <t>4.1.10.01</t>
  </si>
  <si>
    <t>4.1.10.01.001</t>
  </si>
  <si>
    <t>TRANSFERENCIAS Y SUBVENCIONES</t>
  </si>
  <si>
    <t>4.7</t>
  </si>
  <si>
    <t>OPERACIONES INTERISTITUCIONALES</t>
  </si>
  <si>
    <t>4.7.05</t>
  </si>
  <si>
    <t>FONDOS RECIBIDOS</t>
  </si>
  <si>
    <t>4.7.05.08</t>
  </si>
  <si>
    <t>Funcionamiento</t>
  </si>
  <si>
    <t>4.7.05.10</t>
  </si>
  <si>
    <t>Inversión</t>
  </si>
  <si>
    <t>4.7.22</t>
  </si>
  <si>
    <t>OPERACIONES SIN FLUJO DE EFECTIVO</t>
  </si>
  <si>
    <t>4.7.22.01</t>
  </si>
  <si>
    <t>Cruce de cuentas</t>
  </si>
  <si>
    <t>4.8</t>
  </si>
  <si>
    <t>OTROS INGRESOS</t>
  </si>
  <si>
    <t>4.8.08</t>
  </si>
  <si>
    <t>INGRESOS DIVERSOS</t>
  </si>
  <si>
    <t>4.8.08.17</t>
  </si>
  <si>
    <t>4.8.08.17.001</t>
  </si>
  <si>
    <t>Arrendamientos operativos</t>
  </si>
  <si>
    <t>4.8.08.28</t>
  </si>
  <si>
    <t>4.8.08.28.001</t>
  </si>
  <si>
    <t>4.8.08.90</t>
  </si>
  <si>
    <t>Otros ingresos diversos</t>
  </si>
  <si>
    <t>4.8.08.90.003</t>
  </si>
  <si>
    <t>Ajuste de valores al mil</t>
  </si>
  <si>
    <t>5</t>
  </si>
  <si>
    <t>GASTOS</t>
  </si>
  <si>
    <t>5.1</t>
  </si>
  <si>
    <t>DE ADMINISTRACIÓN Y OPERACIÓN</t>
  </si>
  <si>
    <t>5.1.01</t>
  </si>
  <si>
    <t>SUELDOS Y SALARIOS</t>
  </si>
  <si>
    <t>5.1.01.01</t>
  </si>
  <si>
    <t>Sueldos</t>
  </si>
  <si>
    <t>5.1.01.01.001</t>
  </si>
  <si>
    <t>5.1.01.03</t>
  </si>
  <si>
    <t>Horas extras y festivos</t>
  </si>
  <si>
    <t>5.1.01.03.001</t>
  </si>
  <si>
    <t>5.1.01.05</t>
  </si>
  <si>
    <t>Gastos de representación</t>
  </si>
  <si>
    <t>5.1.01.05.001</t>
  </si>
  <si>
    <t>5.1.01.10</t>
  </si>
  <si>
    <t>Prima técnica</t>
  </si>
  <si>
    <t>5.1.01.10.001</t>
  </si>
  <si>
    <t>5.1.01.19</t>
  </si>
  <si>
    <t>5.1.01.19.001</t>
  </si>
  <si>
    <t>Bonificaciones - corto plazo</t>
  </si>
  <si>
    <t>5.1.01.19.003</t>
  </si>
  <si>
    <t>Bonificación por servicios prestados</t>
  </si>
  <si>
    <t>5.1.03</t>
  </si>
  <si>
    <t>CONTRIBUCIONES EFECTIVAS</t>
  </si>
  <si>
    <t>5.1.03.02</t>
  </si>
  <si>
    <t>5.1.03.02.001</t>
  </si>
  <si>
    <t>5.1.03.03</t>
  </si>
  <si>
    <t>Cotizaciones a seguridad social en salud</t>
  </si>
  <si>
    <t>5.1.03.03.001</t>
  </si>
  <si>
    <t>5.1.03.05</t>
  </si>
  <si>
    <t>Cotizaciones a riesgos laborales</t>
  </si>
  <si>
    <t>5.1.03.05.001</t>
  </si>
  <si>
    <t>5.1.03.06</t>
  </si>
  <si>
    <t>Cotizaciones a entidades administradoras del régimen de prima media</t>
  </si>
  <si>
    <t>5.1.03.06.001</t>
  </si>
  <si>
    <t>5.1.03.07</t>
  </si>
  <si>
    <t>Cotizaciones a entidades administradoras del régimen de ahorro individual</t>
  </si>
  <si>
    <t>5.1.03.07.001</t>
  </si>
  <si>
    <t>5.1.04</t>
  </si>
  <si>
    <t>APORTES SOBRE LA NÓMINA</t>
  </si>
  <si>
    <t>5.1.04.01</t>
  </si>
  <si>
    <t>5.1.04.01.001</t>
  </si>
  <si>
    <t>5.1.04.02</t>
  </si>
  <si>
    <t>5.1.04.02.001</t>
  </si>
  <si>
    <t>5.1.04.03</t>
  </si>
  <si>
    <t>5.1.04.03.001</t>
  </si>
  <si>
    <t>5.1.04.04</t>
  </si>
  <si>
    <t>5.1.04.04.001</t>
  </si>
  <si>
    <t>5.1.07</t>
  </si>
  <si>
    <t>PRESTACIONES SOCIALES</t>
  </si>
  <si>
    <t>5.1.07.01</t>
  </si>
  <si>
    <t>5.1.07.01.001</t>
  </si>
  <si>
    <t>5.1.07.02</t>
  </si>
  <si>
    <t>5.1.07.02.001</t>
  </si>
  <si>
    <t>5.1.07.04</t>
  </si>
  <si>
    <t>5.1.07.04.001</t>
  </si>
  <si>
    <t>5.1.07.05</t>
  </si>
  <si>
    <t>5.1.07.05.001</t>
  </si>
  <si>
    <t>5.1.07.06</t>
  </si>
  <si>
    <t>5.1.07.06.001</t>
  </si>
  <si>
    <t>5.1.07.07</t>
  </si>
  <si>
    <t>5.1.07.07.001</t>
  </si>
  <si>
    <t>5.1.07.90</t>
  </si>
  <si>
    <t>5.1.07.90.001</t>
  </si>
  <si>
    <t>5.1.07.90.008</t>
  </si>
  <si>
    <t>Prima de gestión</t>
  </si>
  <si>
    <t>5.1.07.90.010</t>
  </si>
  <si>
    <t>Prima especial de servicios</t>
  </si>
  <si>
    <t>5.1.07.90.011</t>
  </si>
  <si>
    <t>Prima mensual</t>
  </si>
  <si>
    <t>5.1.11</t>
  </si>
  <si>
    <t>GENERALES</t>
  </si>
  <si>
    <t>5.1.11.17</t>
  </si>
  <si>
    <t>5.1.11.17.001</t>
  </si>
  <si>
    <t>5.1.11.18</t>
  </si>
  <si>
    <t>5.1.11.18.001</t>
  </si>
  <si>
    <t>5.1.11.79</t>
  </si>
  <si>
    <t>5.1.11.79.001</t>
  </si>
  <si>
    <t>5.3</t>
  </si>
  <si>
    <t>DETERIORO, DEPRECIACIONES, AMORTIZACIONES Y PROVISIONES</t>
  </si>
  <si>
    <t>5.3.60</t>
  </si>
  <si>
    <t>DEPRECIACIÓN DE PROPIEDADES, PLANTA Y EQUIPO</t>
  </si>
  <si>
    <t>5.3.60.01</t>
  </si>
  <si>
    <t>5.3.60.01.001</t>
  </si>
  <si>
    <t>5.3.60.02</t>
  </si>
  <si>
    <t>5.3.60.02.001</t>
  </si>
  <si>
    <t>5.3.60.03</t>
  </si>
  <si>
    <t>5.3.60.03.010</t>
  </si>
  <si>
    <t>5.3.60.04</t>
  </si>
  <si>
    <t>5.3.60.04.009</t>
  </si>
  <si>
    <t>5.3.60.04.011</t>
  </si>
  <si>
    <t>5.3.60.05</t>
  </si>
  <si>
    <t>5.3.60.05.008</t>
  </si>
  <si>
    <t>5.3.60.06</t>
  </si>
  <si>
    <t>5.3.60.06.001</t>
  </si>
  <si>
    <t>5.3.60.06.002</t>
  </si>
  <si>
    <t>5.3.60.06.004</t>
  </si>
  <si>
    <t>5.3.60.07</t>
  </si>
  <si>
    <t>5.3.60.07.001</t>
  </si>
  <si>
    <t>5.3.60.07.002</t>
  </si>
  <si>
    <t>5.3.60.07.003</t>
  </si>
  <si>
    <t>5.3.60.08</t>
  </si>
  <si>
    <t>5.3.60.08.002</t>
  </si>
  <si>
    <t>5.3.60.08.006</t>
  </si>
  <si>
    <t>5.3.60.09</t>
  </si>
  <si>
    <t>5.3.60.09.002</t>
  </si>
  <si>
    <t>5.3.60.13</t>
  </si>
  <si>
    <t>5.3.60.13.003</t>
  </si>
  <si>
    <t>5.3.60.13.004</t>
  </si>
  <si>
    <t>5.3.60.15</t>
  </si>
  <si>
    <t>5.3.60.15.006</t>
  </si>
  <si>
    <t>5.3.60.15.008</t>
  </si>
  <si>
    <t>5.3.60.15.009</t>
  </si>
  <si>
    <t>5.3.66</t>
  </si>
  <si>
    <t>AMORTIZACIÓN DE ACTIVOS INTANGIBLES</t>
  </si>
  <si>
    <t>5.3.66.05</t>
  </si>
  <si>
    <t>5.3.66.05.001</t>
  </si>
  <si>
    <t>5.7</t>
  </si>
  <si>
    <t>5.7.20</t>
  </si>
  <si>
    <t>OPERACIONES DE ENLACE</t>
  </si>
  <si>
    <t>5.7.20.80</t>
  </si>
  <si>
    <t>Recaudos</t>
  </si>
  <si>
    <t>5.8</t>
  </si>
  <si>
    <t>OTROS GASTOS</t>
  </si>
  <si>
    <t>5.8.90</t>
  </si>
  <si>
    <t>GASTOS DIVERSOS</t>
  </si>
  <si>
    <t>5.8.90.90</t>
  </si>
  <si>
    <t>Otros gastos diversos</t>
  </si>
  <si>
    <t>5.8.90.90.002</t>
  </si>
  <si>
    <t>8</t>
  </si>
  <si>
    <t>CUENTAS DE ORDEN DEUDORAS</t>
  </si>
  <si>
    <t>8.1</t>
  </si>
  <si>
    <t>ACTIVOS CONTINGENTES</t>
  </si>
  <si>
    <t>8.1.20</t>
  </si>
  <si>
    <t>LITIGIOS Y MECANISMOS ALTERNATIVOS DE SOLUCIÓN DE CONFLICTOS</t>
  </si>
  <si>
    <t>8.1.20.04</t>
  </si>
  <si>
    <t>8.1.20.04.001</t>
  </si>
  <si>
    <t>8.3</t>
  </si>
  <si>
    <t>DEUDORAS DE CONTROL</t>
  </si>
  <si>
    <t>8.3.15</t>
  </si>
  <si>
    <t>BIENES Y DERECHOS RETIRADOS</t>
  </si>
  <si>
    <t>8.3.15.10</t>
  </si>
  <si>
    <t>8.3.15.10.001</t>
  </si>
  <si>
    <t>8.3.47</t>
  </si>
  <si>
    <t>BIENES ENTREGADOS A TERCEROS</t>
  </si>
  <si>
    <t>8.3.47.04</t>
  </si>
  <si>
    <t>8.3.47.04.001</t>
  </si>
  <si>
    <t>8.3.61</t>
  </si>
  <si>
    <t>RESPONSABILIDADES EN PROCESO</t>
  </si>
  <si>
    <t>8.3.61.01</t>
  </si>
  <si>
    <t>Internas</t>
  </si>
  <si>
    <t>8.3.61.01.001</t>
  </si>
  <si>
    <t>8.9</t>
  </si>
  <si>
    <t>DEUDORAS POR CONTRA (CR)</t>
  </si>
  <si>
    <t>8.9.05</t>
  </si>
  <si>
    <t>ACTIVOS CONTINGENTES POR CONTRA (CR)</t>
  </si>
  <si>
    <t>8.9.05.06</t>
  </si>
  <si>
    <t>Litigios y mecanismos alternativos de solución de conflictos</t>
  </si>
  <si>
    <t>8.9.05.06.001</t>
  </si>
  <si>
    <t>8.9.15</t>
  </si>
  <si>
    <t>DEUDORAS DE CONTROL POR CONTRA (CR)</t>
  </si>
  <si>
    <t>8.9.15.06</t>
  </si>
  <si>
    <t>Bienes y derechos retirados</t>
  </si>
  <si>
    <t>8.9.15.06.001</t>
  </si>
  <si>
    <t>8.9.15.18</t>
  </si>
  <si>
    <t>Bienes entregados a terceros</t>
  </si>
  <si>
    <t>8.9.15.18.001</t>
  </si>
  <si>
    <t>8.9.15.21</t>
  </si>
  <si>
    <t>Responsabilidades en proceso</t>
  </si>
  <si>
    <t>8.9.15.21.001</t>
  </si>
  <si>
    <t>9</t>
  </si>
  <si>
    <t>CUENTAS DE ORDEN ACREEDORAS</t>
  </si>
  <si>
    <t>9.1</t>
  </si>
  <si>
    <t>PASIVOS CONTINGENTES</t>
  </si>
  <si>
    <t>9.1.20</t>
  </si>
  <si>
    <t>9.1.20.04</t>
  </si>
  <si>
    <t>Administrativos</t>
  </si>
  <si>
    <t>9.1.20.04.001</t>
  </si>
  <si>
    <t>9.3</t>
  </si>
  <si>
    <t>ACREEDORAS DE CONTROL</t>
  </si>
  <si>
    <t>9.3.08</t>
  </si>
  <si>
    <t>RECURSOS ADMINISTRADOS EN NOMBRE DE TERCEROS</t>
  </si>
  <si>
    <t>9.3.08.06</t>
  </si>
  <si>
    <t>Bienes</t>
  </si>
  <si>
    <t>9.3.08.06.001</t>
  </si>
  <si>
    <t>9.3.90</t>
  </si>
  <si>
    <t>OTRAS CUENTAS ACREEDORAS DE CONTROL</t>
  </si>
  <si>
    <t>9.3.90.90</t>
  </si>
  <si>
    <t>Otras cuentas acreedoras de control</t>
  </si>
  <si>
    <t>9.3.90.90.001</t>
  </si>
  <si>
    <t>9.9</t>
  </si>
  <si>
    <t>ACREEDORAS POR CONTRA (DB)</t>
  </si>
  <si>
    <t>9.9.05</t>
  </si>
  <si>
    <t>PASIVOS CONTINGENTES POR CONTRA (DB)</t>
  </si>
  <si>
    <t>9.9.05.05</t>
  </si>
  <si>
    <t>9.9.05.05.001</t>
  </si>
  <si>
    <t>9.9.15</t>
  </si>
  <si>
    <t>ACREEDORAS DE CONTROL POR CONTRA (DB)</t>
  </si>
  <si>
    <t>9.9.15.10</t>
  </si>
  <si>
    <t>Recursos administrados en nombre de terceros</t>
  </si>
  <si>
    <t>9.9.15.10.001</t>
  </si>
  <si>
    <t>9.9.15.90</t>
  </si>
  <si>
    <t>Otras cuentas acreedoras de control por el contra</t>
  </si>
  <si>
    <t>9.9.15.90.090</t>
  </si>
  <si>
    <t>TOTALES --&gt;</t>
  </si>
  <si>
    <t>SENADO DE LA REPUBLICA</t>
  </si>
  <si>
    <t>ESTADO DE SITUACION FINANCIERA</t>
  </si>
  <si>
    <t>(Cifras expresadas en  pesos)</t>
  </si>
  <si>
    <t>Nota</t>
  </si>
  <si>
    <t>Período</t>
  </si>
  <si>
    <t>VARIACION ABSOLUTA</t>
  </si>
  <si>
    <t>COD</t>
  </si>
  <si>
    <t>ACTIVO</t>
  </si>
  <si>
    <t>PASIVO</t>
  </si>
  <si>
    <t xml:space="preserve"> CORRIENTE</t>
  </si>
  <si>
    <t xml:space="preserve"> CORRIENTE </t>
  </si>
  <si>
    <t>Efectivo y Equivalenete al Efectivo</t>
  </si>
  <si>
    <t>(5)</t>
  </si>
  <si>
    <t>Préstamos Por Pagar</t>
  </si>
  <si>
    <t>(21)</t>
  </si>
  <si>
    <t>Cuentas por Cobrar</t>
  </si>
  <si>
    <t>(7)</t>
  </si>
  <si>
    <t>Cuentas Por Pagar</t>
  </si>
  <si>
    <t>(14)</t>
  </si>
  <si>
    <t>Beneficios a Empleados</t>
  </si>
  <si>
    <t>(22)</t>
  </si>
  <si>
    <t xml:space="preserve"> NO CORRIENTE </t>
  </si>
  <si>
    <t xml:space="preserve"> NO CORRIENTE</t>
  </si>
  <si>
    <t>Provisiones</t>
  </si>
  <si>
    <t>(23)</t>
  </si>
  <si>
    <t>Propiedades Planta y Equipo</t>
  </si>
  <si>
    <t>Otros Activos</t>
  </si>
  <si>
    <t xml:space="preserve">TOTAL PASIVO </t>
  </si>
  <si>
    <t xml:space="preserve">PATRIMONIO </t>
  </si>
  <si>
    <t>Patrimonio de las Entidades de Gobierno</t>
  </si>
  <si>
    <t>(27)</t>
  </si>
  <si>
    <t xml:space="preserve">TOTAL ACTIVO </t>
  </si>
  <si>
    <t xml:space="preserve">TOTAL PASIVO Y PATRIMONIO </t>
  </si>
  <si>
    <t xml:space="preserve">CUENTAS DE ORDEN DEUDORAS </t>
  </si>
  <si>
    <t xml:space="preserve">CUENTAS DE ORDEN ACREEDORAS </t>
  </si>
  <si>
    <t>Activos Contingentes</t>
  </si>
  <si>
    <t>(25)</t>
  </si>
  <si>
    <t>Pasivos Contingentes</t>
  </si>
  <si>
    <t>Deudoras de control</t>
  </si>
  <si>
    <t>(26)</t>
  </si>
  <si>
    <t>Acreedoras de control</t>
  </si>
  <si>
    <t>Deudoras por contra (cr)</t>
  </si>
  <si>
    <t>Acreedoras por contra (db)</t>
  </si>
  <si>
    <t>ASTRID SALAMANCA RAHIN</t>
  </si>
  <si>
    <t>DIANA MARCELA RIOS DIAZ</t>
  </si>
  <si>
    <t>Contador  Público TP. 177266-T</t>
  </si>
  <si>
    <t xml:space="preserve">                                         CC.66.881.897</t>
  </si>
  <si>
    <t>Fecha: 16/03/2020</t>
  </si>
  <si>
    <t>Versión: 4</t>
  </si>
  <si>
    <t>Código: GF-F-27</t>
  </si>
  <si>
    <t>NOTA</t>
  </si>
  <si>
    <t>Efectivo o Equivalente en Efectivo</t>
  </si>
  <si>
    <t>Financiamiento Interno de Largo Plazo</t>
  </si>
  <si>
    <t>Bancos</t>
  </si>
  <si>
    <t>Cuentas por pagar</t>
  </si>
  <si>
    <t>Adquisicion de Bienes y Servicios Nacionales</t>
  </si>
  <si>
    <t>otras cuentas por cobrar</t>
  </si>
  <si>
    <t>Recursos a Favor de Terceros</t>
  </si>
  <si>
    <t>Descuentos de Nomina</t>
  </si>
  <si>
    <t>Retencion en la Fuente e Impuesto de Timbre</t>
  </si>
  <si>
    <t>Créditos judiciales</t>
  </si>
  <si>
    <t>Activos Intangibles</t>
  </si>
  <si>
    <t>Amortizacion Acumulada</t>
  </si>
  <si>
    <t>Beneficios a los empleados a corto plazo</t>
  </si>
  <si>
    <t>NO CORRIENTE</t>
  </si>
  <si>
    <t>Beneficios a los empleados a largo plazo</t>
  </si>
  <si>
    <t>Terrenos</t>
  </si>
  <si>
    <t>Bienes Muebles en Bodega</t>
  </si>
  <si>
    <t>Propiedades, planta y equipo no explotdos</t>
  </si>
  <si>
    <t>Litigios y Demandas</t>
  </si>
  <si>
    <t>Plantas, Ductos y tuneles</t>
  </si>
  <si>
    <t>Redes, Líneas y CabAles</t>
  </si>
  <si>
    <t>Maquinaria y Equipo</t>
  </si>
  <si>
    <t>Equipo Médico y Científico</t>
  </si>
  <si>
    <t>Muebles, Enseres y Equipo de Oficina</t>
  </si>
  <si>
    <t>Equipo de comunicación y computacion</t>
  </si>
  <si>
    <t>Equipo de Transporte, traccion y elevacion</t>
  </si>
  <si>
    <t>Capital Fiscal</t>
  </si>
  <si>
    <t>Resultados de Ejercicios Anteriores</t>
  </si>
  <si>
    <t>Depreciacion Acumulada de Propiedades planta y equipo</t>
  </si>
  <si>
    <t>Resultados del Ejercicio</t>
  </si>
  <si>
    <t>TOTAL ACTIVO</t>
  </si>
  <si>
    <t xml:space="preserve">TOTAL PASIVO Y PATRIMONIO  </t>
  </si>
  <si>
    <t>Derechos Contingentes</t>
  </si>
  <si>
    <t>Pasivos contingentes por contra (db)</t>
  </si>
  <si>
    <t>Activos contingentes por contra (cr)</t>
  </si>
  <si>
    <t>Acreedoras de control por contra (db)</t>
  </si>
  <si>
    <t>Deudoras de control por contra (cr)</t>
  </si>
  <si>
    <t xml:space="preserve">   ASTRID SALAMANCA RAHIN</t>
  </si>
  <si>
    <t>ESTADO DE RESULTADOS</t>
  </si>
  <si>
    <t xml:space="preserve">Período </t>
  </si>
  <si>
    <t>VARIACION</t>
  </si>
  <si>
    <t>ABSOLUTA</t>
  </si>
  <si>
    <t>INGRESOS OPERACIONALES</t>
  </si>
  <si>
    <t>Ingresos fiscales</t>
  </si>
  <si>
    <t>Transferencias y Subvenciones</t>
  </si>
  <si>
    <t>Operaciones Interinstitucionales</t>
  </si>
  <si>
    <t xml:space="preserve">GASTOS OPERACIONALES </t>
  </si>
  <si>
    <t>De administración y Operación</t>
  </si>
  <si>
    <t>Deterioro,Depreciaciones, Amortizaciones y Provisiones</t>
  </si>
  <si>
    <t xml:space="preserve">EXCEDENTE (DÉFICIT) OPERACIONAL </t>
  </si>
  <si>
    <t>INGRESOS NO OPERACIONALES</t>
  </si>
  <si>
    <t>Otros ingresos</t>
  </si>
  <si>
    <t xml:space="preserve">GASTOS  NO OPERACIONALES </t>
  </si>
  <si>
    <t>Otros gastos</t>
  </si>
  <si>
    <t xml:space="preserve">EXCEDENTE (DÉFICIT) NO OPERACIONAL </t>
  </si>
  <si>
    <t>EXCEDENTE (DÉFICIT) DEL EJERCICIO</t>
  </si>
  <si>
    <t>CC.66.881.897</t>
  </si>
  <si>
    <t>(28)</t>
  </si>
  <si>
    <t>No Tributarios</t>
  </si>
  <si>
    <t>Otras Transferencias</t>
  </si>
  <si>
    <t>Fondos recibidos</t>
  </si>
  <si>
    <t>Operaciones sin flujo de efectivo</t>
  </si>
  <si>
    <t xml:space="preserve">GASTOS  OPERACIONALES </t>
  </si>
  <si>
    <t>DE ADMINISTRACION Y OPERACIÓN</t>
  </si>
  <si>
    <t>(29)</t>
  </si>
  <si>
    <t>sueldos y salarios</t>
  </si>
  <si>
    <t>Contribuciones efectivas</t>
  </si>
  <si>
    <t>Aportes sobre la nómina</t>
  </si>
  <si>
    <t>Prestaciones sociales</t>
  </si>
  <si>
    <t>Generales</t>
  </si>
  <si>
    <t>Impuestos Contribuciones y Tasas</t>
  </si>
  <si>
    <t>DETERIORO, DEPRECIACIONES, AMORTIZACIONES  Y PROVISIONES</t>
  </si>
  <si>
    <t>Depreciacion de Propiedad Planta y Equipo</t>
  </si>
  <si>
    <t>Amortización de activos intangibles</t>
  </si>
  <si>
    <t>Provision litigios y demandas</t>
  </si>
  <si>
    <t>OPERACIONES INTERINSTITUCIONALES</t>
  </si>
  <si>
    <t>Operaciones de enlace</t>
  </si>
  <si>
    <t>Ingresos Diversos</t>
  </si>
  <si>
    <t>GASTOS NO OPERACIONALES</t>
  </si>
  <si>
    <t>Gastos Diversos</t>
  </si>
  <si>
    <t>Venta de servicios</t>
  </si>
  <si>
    <t>2.4.45.02.001</t>
  </si>
  <si>
    <t>2.4.45.02</t>
  </si>
  <si>
    <t>IMPUESTO AL VALOR AGREGADO - IVA</t>
  </si>
  <si>
    <t>2.4.45</t>
  </si>
  <si>
    <t>Impuesto al Valor Agregado - IVA</t>
  </si>
  <si>
    <t>Mayores valores pagados</t>
  </si>
  <si>
    <t>4.8.08.90.008</t>
  </si>
  <si>
    <t>Bienes y servicios pagados por anticipado</t>
  </si>
  <si>
    <t>1.3.85</t>
  </si>
  <si>
    <t>CUENTAS POR COBRAR DE DIFÍCIL RECAUDO</t>
  </si>
  <si>
    <t>1.3.85.90</t>
  </si>
  <si>
    <t>Otras cuentas por cobrar de difícil recaudo</t>
  </si>
  <si>
    <t>1.3.85.90.001</t>
  </si>
  <si>
    <t>1.3.86</t>
  </si>
  <si>
    <t>DETERIORO ACUMULADO DE CUENTAS POR COBRAR (CR)</t>
  </si>
  <si>
    <t>1.6.37.08</t>
  </si>
  <si>
    <t>1.6.37.08.008</t>
  </si>
  <si>
    <t>1.6.85.15.087</t>
  </si>
  <si>
    <t>Equipo médico y científico - equipo de servicio ambulatorio</t>
  </si>
  <si>
    <t>1.9.05.04</t>
  </si>
  <si>
    <t>1.9.05.04.001</t>
  </si>
  <si>
    <t>8.3.90</t>
  </si>
  <si>
    <t>OTRAS CUENTAS DEUDORAS DE CONTROL</t>
  </si>
  <si>
    <t>8.3.90.90</t>
  </si>
  <si>
    <t>Otras cuentas deudoras de control</t>
  </si>
  <si>
    <t>8.3.90.90.001</t>
  </si>
  <si>
    <t>8.9.15.90</t>
  </si>
  <si>
    <t>Otras cuentas deudoras de control por el contra</t>
  </si>
  <si>
    <t>8.9.15.90.090</t>
  </si>
  <si>
    <t>Cuentas por cobrar de difícil recaudo</t>
  </si>
  <si>
    <t>(20)</t>
  </si>
  <si>
    <t>2.4.45.80</t>
  </si>
  <si>
    <t>Valor pagado (db)</t>
  </si>
  <si>
    <t>2.4.45.80.001</t>
  </si>
  <si>
    <t>Deterioro acumulado de cuentas por cobrar (CR)</t>
  </si>
  <si>
    <t>Aportes en organismos internacionales</t>
  </si>
  <si>
    <t>5.8.90.23.001</t>
  </si>
  <si>
    <t>5.8.90.23</t>
  </si>
  <si>
    <t>5.1.11.80.001</t>
  </si>
  <si>
    <t>5.1.11.80</t>
  </si>
  <si>
    <t>Servicios de aseo, cafetería, restaurante y lavandería</t>
  </si>
  <si>
    <t>5.1.11.49.001</t>
  </si>
  <si>
    <t>5.1.11.49</t>
  </si>
  <si>
    <t>5.1.11.19.001</t>
  </si>
  <si>
    <t>5.1.11.19</t>
  </si>
  <si>
    <t>Mantenimiento</t>
  </si>
  <si>
    <t>5.1.11.15.001</t>
  </si>
  <si>
    <t>5.1.11.15</t>
  </si>
  <si>
    <t>5.1.20</t>
  </si>
  <si>
    <t>Vigilancia y seguridad</t>
  </si>
  <si>
    <t>5.1.11.13.001</t>
  </si>
  <si>
    <t>5.1.11.13</t>
  </si>
  <si>
    <t>Pérdidas en siniestros</t>
  </si>
  <si>
    <t>5.8.90.17.001</t>
  </si>
  <si>
    <t>5.8.90.17</t>
  </si>
  <si>
    <t>5.3.68.03.001</t>
  </si>
  <si>
    <t>5.3.68.03</t>
  </si>
  <si>
    <t>PROVISIÓN LITIGIOS Y DEMANDAS</t>
  </si>
  <si>
    <t>5.3.68</t>
  </si>
  <si>
    <t>5.8.90.19.016</t>
  </si>
  <si>
    <t>Pérdida por baja en cuentas de activos no financieros</t>
  </si>
  <si>
    <t>5.8.90.19</t>
  </si>
  <si>
    <t>Intangibles</t>
  </si>
  <si>
    <t>5.1.11.65.001</t>
  </si>
  <si>
    <t>5.1.11.65</t>
  </si>
  <si>
    <t>5.3.60.15.007</t>
  </si>
  <si>
    <t>5.3.60.15.005</t>
  </si>
  <si>
    <t>Redes, líneas y cables - redes, líneas y cables de propiedad de terceros</t>
  </si>
  <si>
    <t>1.6.85.15.062</t>
  </si>
  <si>
    <t>1.6.37.06.010</t>
  </si>
  <si>
    <t>1.6.37.06</t>
  </si>
  <si>
    <t>Comunicaciones y transporte</t>
  </si>
  <si>
    <t>5.1.11.23.001</t>
  </si>
  <si>
    <t>5.1.11.23</t>
  </si>
  <si>
    <t>Materiales y suministros</t>
  </si>
  <si>
    <t>5.1.11.14.001</t>
  </si>
  <si>
    <t>5.1.11.14</t>
  </si>
  <si>
    <t>Subvenciones</t>
  </si>
  <si>
    <t>5.3.60.13.009</t>
  </si>
  <si>
    <t>FINANCIEROS</t>
  </si>
  <si>
    <t>Avances y Anticipos Entregados</t>
  </si>
  <si>
    <t>Financieros</t>
  </si>
  <si>
    <t>5.3.60.13.002</t>
  </si>
  <si>
    <t>Recursos entregados en administración</t>
  </si>
  <si>
    <t>Equipo de transporte, tracción y elevación</t>
  </si>
  <si>
    <t>5.1.02.01.001</t>
  </si>
  <si>
    <t>5.1.02.01</t>
  </si>
  <si>
    <t>CONTRIBUCIONES IMPUTADAS</t>
  </si>
  <si>
    <t>5.1.02</t>
  </si>
  <si>
    <t>1.6.95.12.002</t>
  </si>
  <si>
    <t>1.6.95.12</t>
  </si>
  <si>
    <t>1.6.95.08.011</t>
  </si>
  <si>
    <t>1.6.95.08</t>
  </si>
  <si>
    <t>DETERIORO ACUMULADO DE PROPIEDADES, PLANTA Y EQUIPO (CR)</t>
  </si>
  <si>
    <t>1.6.95</t>
  </si>
  <si>
    <t>1.3.86.90.001</t>
  </si>
  <si>
    <t>1.3.86.90</t>
  </si>
  <si>
    <t>Deterioro Acumulado de Propiedades, Planta y Equipo (CR)</t>
  </si>
  <si>
    <t>Contribuciones imputadas</t>
  </si>
  <si>
    <t>Reversión de las pérdidas por deterioro de valor</t>
  </si>
  <si>
    <t>Gastos de personal diversos</t>
  </si>
  <si>
    <t>Deterioro de cuentas por cobrar</t>
  </si>
  <si>
    <t>Deterioro de propiedad, planta y equipo</t>
  </si>
  <si>
    <t>1.3.84.55</t>
  </si>
  <si>
    <t>Reintegros</t>
  </si>
  <si>
    <t>1.3.84.55.001</t>
  </si>
  <si>
    <t>4.8.08.63</t>
  </si>
  <si>
    <t>4.8.08.63.001</t>
  </si>
  <si>
    <t>5.1.20.17</t>
  </si>
  <si>
    <t>Intereses de mora</t>
  </si>
  <si>
    <t>5.1.20.17.001</t>
  </si>
  <si>
    <t>5.3.60.15.010</t>
  </si>
  <si>
    <t>Litigios y demandas</t>
  </si>
  <si>
    <t>4.8.31.01.001</t>
  </si>
  <si>
    <t>4.8.31.01</t>
  </si>
  <si>
    <t>REVERSIÓN DE PROVISIONES</t>
  </si>
  <si>
    <t>4.8.31</t>
  </si>
  <si>
    <t>Rendimientos sobre recursos entregados en administración</t>
  </si>
  <si>
    <t>4.8.02.32.001</t>
  </si>
  <si>
    <t>4.8.02.32</t>
  </si>
  <si>
    <t>4.8.02</t>
  </si>
  <si>
    <t>CONTRIBUCIONES, TASAS E INGRESOS NO TRIBUTARIOS</t>
  </si>
  <si>
    <t>(10)</t>
  </si>
  <si>
    <t>GILMA DEL CARMEN MOZO GONZALEZ</t>
  </si>
  <si>
    <t>Directora General Administrativa</t>
  </si>
  <si>
    <t>Jefe División Fianciera y Presupuesto</t>
  </si>
  <si>
    <t>CC. 32.645.743</t>
  </si>
  <si>
    <t>(16)</t>
  </si>
  <si>
    <t>(14) (16)</t>
  </si>
  <si>
    <t xml:space="preserve">TOTAL PATRIMONIO </t>
  </si>
  <si>
    <t>TOTAL PATRIMONIO</t>
  </si>
  <si>
    <t>Reversión de Provisiones</t>
  </si>
  <si>
    <t>Bienes almacenados para consumo</t>
  </si>
  <si>
    <t>8.9.15.74.001</t>
  </si>
  <si>
    <t>8.9.15.74</t>
  </si>
  <si>
    <t>Otros bienes almacenados para consumo</t>
  </si>
  <si>
    <t>8.3.74.90.001</t>
  </si>
  <si>
    <t>8.3.74.90</t>
  </si>
  <si>
    <t>BIENES ALMACENADOS PARA CONSUMO</t>
  </si>
  <si>
    <t>8.3.74</t>
  </si>
  <si>
    <t>Prima de antiguedad</t>
  </si>
  <si>
    <t>5.1.07.90.047</t>
  </si>
  <si>
    <t>Primas</t>
  </si>
  <si>
    <t>2.5.12.02.001</t>
  </si>
  <si>
    <t>2.5.12.02</t>
  </si>
  <si>
    <t>1.6.37.10.003</t>
  </si>
  <si>
    <t>1.6.85.15.003</t>
  </si>
  <si>
    <t>Terrenos - terrenos con destinación ambiental</t>
  </si>
  <si>
    <t>5.3.60.15.003</t>
  </si>
  <si>
    <t>1.3.37</t>
  </si>
  <si>
    <t>TRANSFERENCIAS POR COBRAR</t>
  </si>
  <si>
    <t>1.3.37.12</t>
  </si>
  <si>
    <t>1.3.37.12.001</t>
  </si>
  <si>
    <t>1.6.35.04.007</t>
  </si>
  <si>
    <t>Otros equipos de comunicación y computación</t>
  </si>
  <si>
    <t>2.4.40</t>
  </si>
  <si>
    <t>2.4.40.03</t>
  </si>
  <si>
    <t>Impuesto predial unificado</t>
  </si>
  <si>
    <t>2.4.40.03.001</t>
  </si>
  <si>
    <t>2.4.40.16</t>
  </si>
  <si>
    <t>Impuesto sobre vehículos automotores</t>
  </si>
  <si>
    <t>2.4.40.16.001</t>
  </si>
  <si>
    <t>Capacitación, bienestar social y estímulos</t>
  </si>
  <si>
    <t>4.4</t>
  </si>
  <si>
    <t>4.4.28</t>
  </si>
  <si>
    <t>OTRAS TRANSFERENCIAS</t>
  </si>
  <si>
    <t>4.4.28.03</t>
  </si>
  <si>
    <t>Para gastos de funcionamiento</t>
  </si>
  <si>
    <t>4.4.28.03.001</t>
  </si>
  <si>
    <t>5.1.07.90.017</t>
  </si>
  <si>
    <t>Prima semestral</t>
  </si>
  <si>
    <t>5.1.11.25</t>
  </si>
  <si>
    <t>Seguros generales</t>
  </si>
  <si>
    <t>5.1.11.25.001</t>
  </si>
  <si>
    <t>5.1.11.59</t>
  </si>
  <si>
    <t>5.1.11.59.001</t>
  </si>
  <si>
    <t>5.1.11.78</t>
  </si>
  <si>
    <t>5.1.11.78.001</t>
  </si>
  <si>
    <t>5.1.20.01</t>
  </si>
  <si>
    <t>5.1.20.01.001</t>
  </si>
  <si>
    <t>5.1.20.10</t>
  </si>
  <si>
    <t>5.1.20.10.001</t>
  </si>
  <si>
    <t>5.1.20.11</t>
  </si>
  <si>
    <t>5.1.20.11.001</t>
  </si>
  <si>
    <t>5.8.90.19.021</t>
  </si>
  <si>
    <t>Capacitación, bienestar social y estímulos - corto plazo</t>
  </si>
  <si>
    <t>5.1.08.03.001</t>
  </si>
  <si>
    <t>5.1.08.03</t>
  </si>
  <si>
    <t>GASTOS DE PERSONAL DIVERSOS</t>
  </si>
  <si>
    <t>5.1.08</t>
  </si>
  <si>
    <t>Costas procesales a favor de la entidad</t>
  </si>
  <si>
    <t>4.8.08.62.001</t>
  </si>
  <si>
    <t>4.8.08.62</t>
  </si>
  <si>
    <t>Costas procesales</t>
  </si>
  <si>
    <t>1.3.38.05.001</t>
  </si>
  <si>
    <t>1.3.38.05</t>
  </si>
  <si>
    <t>SENTENCIAS, LAUDOS ARBITRALES Y CONCILIACIONES EXTRAJUDICIALES A FAVOR DE LA ENTIDAD</t>
  </si>
  <si>
    <t>1.3.38</t>
  </si>
  <si>
    <t>2025-06-30 00:00:00</t>
  </si>
  <si>
    <t>2025-04-01 00:00:00</t>
  </si>
  <si>
    <t>2025-08-14 14:41:35</t>
  </si>
  <si>
    <t>5.3.60.07.007</t>
  </si>
  <si>
    <t>Asignación de bienes y servicios</t>
  </si>
  <si>
    <t>5.1.11.74.001</t>
  </si>
  <si>
    <t>5.1.11.74</t>
  </si>
  <si>
    <t>Compra de bienes (db)</t>
  </si>
  <si>
    <t>2.4.45.05.001</t>
  </si>
  <si>
    <t>2.4.45.05</t>
  </si>
  <si>
    <t>2.4.36.98.002</t>
  </si>
  <si>
    <t>2.4.36.98.001</t>
  </si>
  <si>
    <t>Impuesto de timbre</t>
  </si>
  <si>
    <t>2.4.36.98</t>
  </si>
  <si>
    <t>En administración dtn - scun</t>
  </si>
  <si>
    <t>1.9.08.01.002</t>
  </si>
  <si>
    <t>Equipos de comunicación y computación - satélites y antenas</t>
  </si>
  <si>
    <t>1.6.85.15.098</t>
  </si>
  <si>
    <t>Equipos de comunicación y computación - otros equipos de comunicación y computación</t>
  </si>
  <si>
    <t>1.6.85.13.039</t>
  </si>
  <si>
    <t>1.6.85.07.007</t>
  </si>
  <si>
    <t>1.6.70.90.001</t>
  </si>
  <si>
    <t>1.6.70.90</t>
  </si>
  <si>
    <t>2025-09-30 00:00:00</t>
  </si>
  <si>
    <t>2025-06-01 00:00:00</t>
  </si>
  <si>
    <t>2025-11-06 09:37:11</t>
  </si>
  <si>
    <t>2024-09-30 00:00:00</t>
  </si>
  <si>
    <t>2024-06-01 00:00:00</t>
  </si>
  <si>
    <t>2025-11-06 09:56:22</t>
  </si>
  <si>
    <t>COMPARATIVO  A 30 DE:  SEPTIEMBRE DE 2025 - 30 JUNIO 2025</t>
  </si>
  <si>
    <t>COMPARATIVO A 30 DE SEPTIEMBRE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</si>
</sst>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_(* #,##0_);_(* \(#,##0\);_(* &quot;-&quot;??_);_(@_)"/>
    <numFmt numFmtId="167" formatCode="#,##0.00_ ;\-#,##0.00\ 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6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8"/>
      <color theme="1"/>
      <name val="Arial Narrow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41" fontId="1" fillId="0" borderId="0" applyFont="0" applyFill="0" applyBorder="0" applyAlignment="0" applyProtection="0"/>
  </cellStyleXfs>
  <cellXfs count="338">
    <xf numFmtId="0" fontId="0" fillId="0" borderId="0" xfId="0"/>
    <xf numFmtId="165" fontId="21" fillId="0" borderId="19" xfId="46" applyFont="1" applyBorder="1" applyAlignment="1">
      <alignment horizontal="right" vertical="center"/>
    </xf>
    <xf numFmtId="4" fontId="20" fillId="0" borderId="0" xfId="46" applyNumberFormat="1" applyFont="1" applyBorder="1" applyAlignment="1">
      <alignment horizontal="right" vertical="center"/>
    </xf>
    <xf numFmtId="165" fontId="20" fillId="0" borderId="0" xfId="46" applyFont="1" applyBorder="1" applyAlignment="1">
      <alignment horizontal="right" vertical="center"/>
    </xf>
    <xf numFmtId="166" fontId="20" fillId="0" borderId="0" xfId="46" applyNumberFormat="1" applyFont="1" applyBorder="1" applyAlignment="1">
      <alignment horizontal="right" vertical="center"/>
    </xf>
    <xf numFmtId="4" fontId="20" fillId="0" borderId="0" xfId="46" applyNumberFormat="1" applyFont="1" applyBorder="1" applyAlignment="1">
      <alignment vertical="center"/>
    </xf>
    <xf numFmtId="4" fontId="21" fillId="0" borderId="19" xfId="46" applyNumberFormat="1" applyFont="1" applyBorder="1" applyAlignment="1">
      <alignment horizontal="right" vertical="center"/>
    </xf>
    <xf numFmtId="4" fontId="21" fillId="0" borderId="0" xfId="46" applyNumberFormat="1" applyFont="1" applyBorder="1" applyAlignment="1">
      <alignment horizontal="right" vertical="center"/>
    </xf>
    <xf numFmtId="166" fontId="21" fillId="0" borderId="0" xfId="46" applyNumberFormat="1" applyFont="1" applyBorder="1" applyAlignment="1">
      <alignment horizontal="right" vertical="center"/>
    </xf>
    <xf numFmtId="165" fontId="21" fillId="0" borderId="0" xfId="46" applyFont="1" applyBorder="1" applyAlignment="1">
      <alignment horizontal="right" vertical="center"/>
    </xf>
    <xf numFmtId="0" fontId="20" fillId="0" borderId="0" xfId="47" applyFont="1" applyAlignment="1">
      <alignment vertical="center"/>
    </xf>
    <xf numFmtId="49" fontId="20" fillId="0" borderId="0" xfId="47" applyNumberFormat="1" applyFont="1" applyAlignment="1">
      <alignment vertical="center"/>
    </xf>
    <xf numFmtId="4" fontId="20" fillId="0" borderId="0" xfId="47" applyNumberFormat="1" applyFont="1" applyAlignment="1">
      <alignment vertical="center"/>
    </xf>
    <xf numFmtId="0" fontId="21" fillId="0" borderId="11" xfId="47" applyFont="1" applyBorder="1" applyAlignment="1">
      <alignment vertical="center"/>
    </xf>
    <xf numFmtId="0" fontId="21" fillId="0" borderId="12" xfId="47" applyFont="1" applyBorder="1" applyAlignment="1">
      <alignment vertical="center"/>
    </xf>
    <xf numFmtId="0" fontId="21" fillId="0" borderId="14" xfId="47" applyFont="1" applyBorder="1" applyAlignment="1">
      <alignment horizontal="centerContinuous" vertical="center"/>
    </xf>
    <xf numFmtId="0" fontId="22" fillId="0" borderId="14" xfId="47" applyFont="1" applyBorder="1" applyAlignment="1">
      <alignment horizontal="centerContinuous" vertical="center"/>
    </xf>
    <xf numFmtId="0" fontId="20" fillId="0" borderId="16" xfId="47" applyFont="1" applyBorder="1" applyAlignment="1">
      <alignment horizontal="centerContinuous" vertical="center"/>
    </xf>
    <xf numFmtId="0" fontId="21" fillId="0" borderId="17" xfId="47" applyFont="1" applyBorder="1" applyAlignment="1">
      <alignment horizontal="centerContinuous" vertical="center"/>
    </xf>
    <xf numFmtId="0" fontId="21" fillId="0" borderId="14" xfId="47" applyFont="1" applyBorder="1" applyAlignment="1">
      <alignment vertical="center"/>
    </xf>
    <xf numFmtId="0" fontId="21" fillId="0" borderId="0" xfId="47" applyFont="1" applyAlignment="1">
      <alignment vertical="center"/>
    </xf>
    <xf numFmtId="0" fontId="20" fillId="0" borderId="15" xfId="47" applyFont="1" applyBorder="1" applyAlignment="1">
      <alignment vertical="center"/>
    </xf>
    <xf numFmtId="0" fontId="20" fillId="0" borderId="14" xfId="47" applyFont="1" applyBorder="1" applyAlignment="1">
      <alignment vertical="center"/>
    </xf>
    <xf numFmtId="4" fontId="20" fillId="0" borderId="24" xfId="47" applyNumberFormat="1" applyFont="1" applyBorder="1" applyAlignment="1">
      <alignment horizontal="center" vertical="center"/>
    </xf>
    <xf numFmtId="166" fontId="20" fillId="0" borderId="24" xfId="46" applyNumberFormat="1" applyFont="1" applyBorder="1" applyAlignment="1">
      <alignment horizontal="right" vertical="center"/>
    </xf>
    <xf numFmtId="0" fontId="21" fillId="0" borderId="15" xfId="47" applyFont="1" applyBorder="1" applyAlignment="1">
      <alignment vertical="center"/>
    </xf>
    <xf numFmtId="165" fontId="21" fillId="0" borderId="24" xfId="46" applyFont="1" applyBorder="1" applyAlignment="1">
      <alignment horizontal="right" vertical="center"/>
    </xf>
    <xf numFmtId="165" fontId="20" fillId="0" borderId="19" xfId="46" applyFont="1" applyBorder="1" applyAlignment="1">
      <alignment horizontal="right" vertical="center"/>
    </xf>
    <xf numFmtId="4" fontId="20" fillId="0" borderId="24" xfId="46" applyNumberFormat="1" applyFont="1" applyBorder="1" applyAlignment="1">
      <alignment horizontal="right" vertical="center"/>
    </xf>
    <xf numFmtId="3" fontId="20" fillId="0" borderId="15" xfId="47" applyNumberFormat="1" applyFont="1" applyBorder="1" applyAlignment="1">
      <alignment vertical="center"/>
    </xf>
    <xf numFmtId="4" fontId="21" fillId="0" borderId="20" xfId="46" applyNumberFormat="1" applyFont="1" applyBorder="1" applyAlignment="1">
      <alignment horizontal="right" vertical="center"/>
    </xf>
    <xf numFmtId="166" fontId="21" fillId="0" borderId="20" xfId="46" applyNumberFormat="1" applyFont="1" applyBorder="1" applyAlignment="1">
      <alignment horizontal="right" vertical="center"/>
    </xf>
    <xf numFmtId="166" fontId="20" fillId="0" borderId="0" xfId="46" applyNumberFormat="1" applyFont="1" applyBorder="1" applyAlignment="1">
      <alignment vertical="center"/>
    </xf>
    <xf numFmtId="0" fontId="20" fillId="0" borderId="12" xfId="47" applyFont="1" applyBorder="1" applyAlignment="1">
      <alignment vertical="center"/>
    </xf>
    <xf numFmtId="49" fontId="20" fillId="0" borderId="12" xfId="47" applyNumberFormat="1" applyFont="1" applyBorder="1" applyAlignment="1">
      <alignment vertical="center"/>
    </xf>
    <xf numFmtId="4" fontId="20" fillId="0" borderId="12" xfId="47" applyNumberFormat="1" applyFont="1" applyBorder="1" applyAlignment="1">
      <alignment horizontal="center" vertical="center"/>
    </xf>
    <xf numFmtId="0" fontId="20" fillId="0" borderId="14" xfId="47" applyFont="1" applyBorder="1" applyAlignment="1">
      <alignment horizontal="left" vertical="center"/>
    </xf>
    <xf numFmtId="0" fontId="20" fillId="33" borderId="0" xfId="47" applyFont="1" applyFill="1" applyAlignment="1">
      <alignment vertical="center"/>
    </xf>
    <xf numFmtId="0" fontId="20" fillId="0" borderId="14" xfId="47" applyFont="1" applyBorder="1" applyAlignment="1">
      <alignment horizontal="center" vertical="center"/>
    </xf>
    <xf numFmtId="4" fontId="20" fillId="0" borderId="0" xfId="46" applyNumberFormat="1" applyFont="1" applyFill="1" applyBorder="1" applyAlignment="1">
      <alignment horizontal="right" vertical="center"/>
    </xf>
    <xf numFmtId="4" fontId="21" fillId="0" borderId="19" xfId="46" applyNumberFormat="1" applyFont="1" applyFill="1" applyBorder="1" applyAlignment="1">
      <alignment horizontal="right" vertical="center"/>
    </xf>
    <xf numFmtId="4" fontId="21" fillId="0" borderId="0" xfId="46" applyNumberFormat="1" applyFont="1" applyFill="1" applyBorder="1" applyAlignment="1">
      <alignment horizontal="right" vertical="center"/>
    </xf>
    <xf numFmtId="3" fontId="20" fillId="0" borderId="15" xfId="47" applyNumberFormat="1" applyFont="1" applyBorder="1" applyAlignment="1">
      <alignment horizontal="center" vertical="center"/>
    </xf>
    <xf numFmtId="0" fontId="20" fillId="0" borderId="0" xfId="44" applyFont="1" applyAlignment="1">
      <alignment vertical="center"/>
    </xf>
    <xf numFmtId="0" fontId="20" fillId="0" borderId="0" xfId="44" applyFont="1" applyAlignment="1">
      <alignment horizontal="center" vertical="center"/>
    </xf>
    <xf numFmtId="0" fontId="20" fillId="0" borderId="0" xfId="44" applyFont="1" applyAlignment="1">
      <alignment horizontal="centerContinuous" vertical="center"/>
    </xf>
    <xf numFmtId="43" fontId="20" fillId="0" borderId="0" xfId="45" applyFont="1" applyFill="1" applyAlignment="1">
      <alignment vertical="center"/>
    </xf>
    <xf numFmtId="0" fontId="21" fillId="0" borderId="11" xfId="44" applyFont="1" applyBorder="1" applyAlignment="1">
      <alignment vertical="center"/>
    </xf>
    <xf numFmtId="0" fontId="21" fillId="0" borderId="12" xfId="44" applyFont="1" applyBorder="1" applyAlignment="1">
      <alignment vertical="center"/>
    </xf>
    <xf numFmtId="0" fontId="21" fillId="0" borderId="14" xfId="44" applyFont="1" applyBorder="1" applyAlignment="1">
      <alignment vertical="center"/>
    </xf>
    <xf numFmtId="0" fontId="22" fillId="0" borderId="14" xfId="44" applyFont="1" applyBorder="1" applyAlignment="1">
      <alignment vertical="center"/>
    </xf>
    <xf numFmtId="0" fontId="20" fillId="0" borderId="16" xfId="44" applyFont="1" applyBorder="1" applyAlignment="1">
      <alignment vertical="center"/>
    </xf>
    <xf numFmtId="0" fontId="20" fillId="0" borderId="17" xfId="44" applyFont="1" applyBorder="1" applyAlignment="1">
      <alignment vertical="center"/>
    </xf>
    <xf numFmtId="0" fontId="20" fillId="0" borderId="11" xfId="44" applyFont="1" applyBorder="1" applyAlignment="1">
      <alignment vertical="center"/>
    </xf>
    <xf numFmtId="0" fontId="20" fillId="0" borderId="12" xfId="44" applyFont="1" applyBorder="1" applyAlignment="1">
      <alignment vertical="center"/>
    </xf>
    <xf numFmtId="0" fontId="20" fillId="0" borderId="12" xfId="44" applyFont="1" applyBorder="1" applyAlignment="1">
      <alignment horizontal="center" vertical="center"/>
    </xf>
    <xf numFmtId="0" fontId="20" fillId="0" borderId="12" xfId="44" applyFont="1" applyBorder="1" applyAlignment="1">
      <alignment horizontal="centerContinuous" vertical="center"/>
    </xf>
    <xf numFmtId="0" fontId="20" fillId="0" borderId="13" xfId="44" applyFont="1" applyBorder="1" applyAlignment="1">
      <alignment vertical="center"/>
    </xf>
    <xf numFmtId="0" fontId="20" fillId="0" borderId="14" xfId="44" applyFont="1" applyBorder="1" applyAlignment="1">
      <alignment vertical="center"/>
    </xf>
    <xf numFmtId="0" fontId="20" fillId="0" borderId="15" xfId="44" applyFont="1" applyBorder="1" applyAlignment="1">
      <alignment vertical="center"/>
    </xf>
    <xf numFmtId="164" fontId="21" fillId="0" borderId="19" xfId="44" applyNumberFormat="1" applyFont="1" applyBorder="1" applyAlignment="1">
      <alignment horizontal="right" vertical="center"/>
    </xf>
    <xf numFmtId="4" fontId="21" fillId="0" borderId="19" xfId="44" applyNumberFormat="1" applyFont="1" applyBorder="1" applyAlignment="1">
      <alignment horizontal="right" vertical="center"/>
    </xf>
    <xf numFmtId="165" fontId="21" fillId="0" borderId="19" xfId="46" applyFont="1" applyFill="1" applyBorder="1" applyAlignment="1">
      <alignment horizontal="right" vertical="center"/>
    </xf>
    <xf numFmtId="4" fontId="21" fillId="0" borderId="19" xfId="44" applyNumberFormat="1" applyFont="1" applyBorder="1" applyAlignment="1">
      <alignment vertical="center"/>
    </xf>
    <xf numFmtId="0" fontId="21" fillId="0" borderId="15" xfId="44" applyFont="1" applyBorder="1" applyAlignment="1">
      <alignment vertical="center"/>
    </xf>
    <xf numFmtId="4" fontId="20" fillId="0" borderId="0" xfId="46" applyNumberFormat="1" applyFont="1" applyFill="1" applyBorder="1" applyAlignment="1">
      <alignment horizontal="center" vertical="center"/>
    </xf>
    <xf numFmtId="165" fontId="20" fillId="0" borderId="0" xfId="46" applyFont="1" applyFill="1" applyBorder="1" applyAlignment="1">
      <alignment horizontal="right" vertical="center"/>
    </xf>
    <xf numFmtId="166" fontId="20" fillId="0" borderId="0" xfId="46" applyNumberFormat="1" applyFont="1" applyFill="1" applyBorder="1" applyAlignment="1">
      <alignment horizontal="right" vertical="center"/>
    </xf>
    <xf numFmtId="4" fontId="20" fillId="0" borderId="0" xfId="44" applyNumberFormat="1" applyFont="1" applyAlignment="1">
      <alignment vertical="center"/>
    </xf>
    <xf numFmtId="164" fontId="20" fillId="0" borderId="0" xfId="46" applyNumberFormat="1" applyFont="1" applyFill="1" applyBorder="1" applyAlignment="1">
      <alignment horizontal="right" vertical="center"/>
    </xf>
    <xf numFmtId="4" fontId="21" fillId="0" borderId="0" xfId="46" applyNumberFormat="1" applyFont="1" applyFill="1" applyBorder="1" applyAlignment="1">
      <alignment vertical="center"/>
    </xf>
    <xf numFmtId="4" fontId="21" fillId="0" borderId="19" xfId="46" applyNumberFormat="1" applyFont="1" applyFill="1" applyBorder="1" applyAlignment="1">
      <alignment vertical="center"/>
    </xf>
    <xf numFmtId="4" fontId="20" fillId="0" borderId="0" xfId="46" applyNumberFormat="1" applyFont="1" applyFill="1" applyBorder="1" applyAlignment="1">
      <alignment vertical="center"/>
    </xf>
    <xf numFmtId="4" fontId="21" fillId="0" borderId="0" xfId="46" applyNumberFormat="1" applyFont="1" applyFill="1" applyBorder="1" applyAlignment="1">
      <alignment horizontal="center" vertical="center"/>
    </xf>
    <xf numFmtId="164" fontId="21" fillId="0" borderId="20" xfId="44" applyNumberFormat="1" applyFont="1" applyBorder="1" applyAlignment="1">
      <alignment horizontal="right" vertical="center"/>
    </xf>
    <xf numFmtId="4" fontId="21" fillId="0" borderId="20" xfId="44" applyNumberFormat="1" applyFont="1" applyBorder="1" applyAlignment="1">
      <alignment horizontal="right" vertical="center"/>
    </xf>
    <xf numFmtId="4" fontId="21" fillId="0" borderId="20" xfId="44" applyNumberFormat="1" applyFont="1" applyBorder="1" applyAlignment="1">
      <alignment vertical="center"/>
    </xf>
    <xf numFmtId="164" fontId="21" fillId="0" borderId="19" xfId="46" applyNumberFormat="1" applyFont="1" applyFill="1" applyBorder="1" applyAlignment="1">
      <alignment horizontal="right" vertical="center"/>
    </xf>
    <xf numFmtId="166" fontId="21" fillId="0" borderId="0" xfId="46" applyNumberFormat="1" applyFont="1" applyFill="1" applyBorder="1" applyAlignment="1">
      <alignment horizontal="right" vertical="center"/>
    </xf>
    <xf numFmtId="3" fontId="20" fillId="0" borderId="15" xfId="44" applyNumberFormat="1" applyFont="1" applyBorder="1" applyAlignment="1">
      <alignment vertical="center"/>
    </xf>
    <xf numFmtId="0" fontId="27" fillId="0" borderId="0" xfId="44" applyFont="1" applyAlignment="1">
      <alignment vertical="center"/>
    </xf>
    <xf numFmtId="0" fontId="21" fillId="0" borderId="13" xfId="44" applyFont="1" applyBorder="1" applyAlignment="1">
      <alignment vertical="center"/>
    </xf>
    <xf numFmtId="0" fontId="22" fillId="0" borderId="15" xfId="44" applyFont="1" applyBorder="1" applyAlignment="1">
      <alignment vertical="center"/>
    </xf>
    <xf numFmtId="164" fontId="21" fillId="0" borderId="0" xfId="46" applyNumberFormat="1" applyFont="1" applyFill="1" applyBorder="1" applyAlignment="1">
      <alignment horizontal="right" vertical="center"/>
    </xf>
    <xf numFmtId="165" fontId="21" fillId="0" borderId="0" xfId="46" applyFont="1" applyFill="1" applyBorder="1" applyAlignment="1">
      <alignment horizontal="right" vertical="center"/>
    </xf>
    <xf numFmtId="166" fontId="20" fillId="0" borderId="0" xfId="46" applyNumberFormat="1" applyFont="1" applyFill="1" applyBorder="1" applyAlignment="1">
      <alignment horizontal="center" vertical="center"/>
    </xf>
    <xf numFmtId="165" fontId="20" fillId="0" borderId="0" xfId="46" applyFont="1" applyFill="1" applyBorder="1" applyAlignment="1">
      <alignment vertical="center"/>
    </xf>
    <xf numFmtId="43" fontId="20" fillId="0" borderId="0" xfId="45" applyFont="1" applyFill="1" applyBorder="1" applyAlignment="1">
      <alignment vertical="center"/>
    </xf>
    <xf numFmtId="166" fontId="21" fillId="0" borderId="19" xfId="46" applyNumberFormat="1" applyFont="1" applyFill="1" applyBorder="1" applyAlignment="1">
      <alignment horizontal="right" vertical="center"/>
    </xf>
    <xf numFmtId="165" fontId="21" fillId="0" borderId="0" xfId="46" applyFont="1" applyFill="1" applyBorder="1" applyAlignment="1">
      <alignment horizontal="center" vertical="center"/>
    </xf>
    <xf numFmtId="0" fontId="20" fillId="0" borderId="12" xfId="44" applyFont="1" applyBorder="1" applyAlignment="1">
      <alignment horizontal="right" vertical="center"/>
    </xf>
    <xf numFmtId="0" fontId="26" fillId="0" borderId="0" xfId="44" applyFont="1" applyAlignment="1">
      <alignment vertical="center"/>
    </xf>
    <xf numFmtId="49" fontId="26" fillId="0" borderId="17" xfId="44" applyNumberFormat="1" applyFont="1" applyBorder="1" applyAlignment="1">
      <alignment vertical="center"/>
    </xf>
    <xf numFmtId="0" fontId="26" fillId="0" borderId="17" xfId="44" applyFont="1" applyBorder="1" applyAlignment="1">
      <alignment vertical="center"/>
    </xf>
    <xf numFmtId="0" fontId="0" fillId="0" borderId="10" xfId="0" applyBorder="1" applyAlignment="1">
      <alignment vertical="center" wrapText="1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9" fontId="0" fillId="0" borderId="10" xfId="0" applyNumberFormat="1" applyBorder="1" applyAlignment="1">
      <alignment vertical="center" wrapText="1"/>
    </xf>
    <xf numFmtId="164" fontId="0" fillId="0" borderId="10" xfId="0" applyNumberFormat="1" applyBorder="1" applyAlignment="1">
      <alignment horizontal="right" vertical="center" wrapText="1"/>
    </xf>
    <xf numFmtId="166" fontId="31" fillId="0" borderId="0" xfId="46" applyNumberFormat="1" applyFont="1" applyFill="1" applyBorder="1" applyAlignment="1">
      <alignment horizontal="right" vertical="center"/>
    </xf>
    <xf numFmtId="164" fontId="20" fillId="0" borderId="0" xfId="45" applyNumberFormat="1" applyFont="1" applyFill="1" applyBorder="1" applyAlignment="1">
      <alignment vertical="center"/>
    </xf>
    <xf numFmtId="165" fontId="21" fillId="0" borderId="0" xfId="46" applyFont="1" applyFill="1" applyBorder="1" applyAlignment="1">
      <alignment vertical="center"/>
    </xf>
    <xf numFmtId="0" fontId="24" fillId="0" borderId="21" xfId="44" applyFont="1" applyBorder="1" applyAlignment="1">
      <alignment vertical="center"/>
    </xf>
    <xf numFmtId="0" fontId="24" fillId="0" borderId="22" xfId="44" applyFont="1" applyBorder="1" applyAlignment="1">
      <alignment vertical="center"/>
    </xf>
    <xf numFmtId="0" fontId="24" fillId="0" borderId="22" xfId="44" applyFont="1" applyBorder="1" applyAlignment="1">
      <alignment horizontal="center" vertical="center"/>
    </xf>
    <xf numFmtId="0" fontId="24" fillId="0" borderId="22" xfId="44" applyFont="1" applyBorder="1" applyAlignment="1">
      <alignment horizontal="right" vertical="center"/>
    </xf>
    <xf numFmtId="3" fontId="24" fillId="0" borderId="22" xfId="44" applyNumberFormat="1" applyFont="1" applyBorder="1" applyAlignment="1">
      <alignment vertical="center"/>
    </xf>
    <xf numFmtId="4" fontId="24" fillId="0" borderId="22" xfId="44" applyNumberFormat="1" applyFont="1" applyBorder="1" applyAlignment="1">
      <alignment vertical="center"/>
    </xf>
    <xf numFmtId="0" fontId="24" fillId="0" borderId="23" xfId="44" applyFont="1" applyBorder="1" applyAlignment="1">
      <alignment vertical="center"/>
    </xf>
    <xf numFmtId="0" fontId="24" fillId="0" borderId="14" xfId="44" applyFont="1" applyBorder="1" applyAlignment="1">
      <alignment vertical="center"/>
    </xf>
    <xf numFmtId="0" fontId="24" fillId="0" borderId="15" xfId="44" applyFont="1" applyBorder="1" applyAlignment="1">
      <alignment vertical="center"/>
    </xf>
    <xf numFmtId="0" fontId="34" fillId="0" borderId="15" xfId="44" applyFont="1" applyBorder="1" applyAlignment="1">
      <alignment vertical="center"/>
    </xf>
    <xf numFmtId="0" fontId="29" fillId="0" borderId="17" xfId="44" applyFont="1" applyBorder="1" applyAlignment="1">
      <alignment vertical="center"/>
    </xf>
    <xf numFmtId="0" fontId="29" fillId="0" borderId="18" xfId="44" applyFont="1" applyBorder="1" applyAlignment="1">
      <alignment vertical="center"/>
    </xf>
    <xf numFmtId="3" fontId="24" fillId="0" borderId="15" xfId="44" applyNumberFormat="1" applyFont="1" applyBorder="1" applyAlignment="1">
      <alignment vertical="center"/>
    </xf>
    <xf numFmtId="43" fontId="24" fillId="0" borderId="0" xfId="45" applyFont="1" applyFill="1" applyBorder="1" applyAlignment="1">
      <alignment vertical="center"/>
    </xf>
    <xf numFmtId="0" fontId="29" fillId="0" borderId="14" xfId="44" applyFont="1" applyBorder="1" applyAlignment="1">
      <alignment vertical="center"/>
    </xf>
    <xf numFmtId="0" fontId="24" fillId="0" borderId="17" xfId="44" applyFont="1" applyBorder="1" applyAlignment="1">
      <alignment vertical="center"/>
    </xf>
    <xf numFmtId="0" fontId="24" fillId="0" borderId="18" xfId="44" applyFont="1" applyBorder="1" applyAlignment="1">
      <alignment vertical="center"/>
    </xf>
    <xf numFmtId="3" fontId="20" fillId="0" borderId="13" xfId="44" applyNumberFormat="1" applyFont="1" applyBorder="1" applyAlignment="1">
      <alignment vertical="center"/>
    </xf>
    <xf numFmtId="167" fontId="20" fillId="0" borderId="0" xfId="44" applyNumberFormat="1" applyFont="1" applyAlignment="1">
      <alignment horizontal="center" vertical="center"/>
    </xf>
    <xf numFmtId="167" fontId="20" fillId="0" borderId="12" xfId="44" applyNumberFormat="1" applyFont="1" applyBorder="1" applyAlignment="1">
      <alignment horizontal="centerContinuous" vertical="center"/>
    </xf>
    <xf numFmtId="167" fontId="20" fillId="0" borderId="0" xfId="44" applyNumberFormat="1" applyFont="1" applyAlignment="1">
      <alignment horizontal="centerContinuous" vertical="center"/>
    </xf>
    <xf numFmtId="167" fontId="21" fillId="0" borderId="19" xfId="44" applyNumberFormat="1" applyFont="1" applyBorder="1" applyAlignment="1">
      <alignment horizontal="right" vertical="center"/>
    </xf>
    <xf numFmtId="167" fontId="20" fillId="0" borderId="0" xfId="46" applyNumberFormat="1" applyFont="1" applyFill="1" applyBorder="1" applyAlignment="1">
      <alignment horizontal="right" vertical="center"/>
    </xf>
    <xf numFmtId="167" fontId="21" fillId="0" borderId="20" xfId="44" applyNumberFormat="1" applyFont="1" applyBorder="1" applyAlignment="1">
      <alignment horizontal="right" vertical="center"/>
    </xf>
    <xf numFmtId="167" fontId="21" fillId="0" borderId="19" xfId="46" applyNumberFormat="1" applyFont="1" applyFill="1" applyBorder="1" applyAlignment="1">
      <alignment horizontal="right" vertical="center"/>
    </xf>
    <xf numFmtId="167" fontId="24" fillId="0" borderId="22" xfId="44" applyNumberFormat="1" applyFont="1" applyBorder="1" applyAlignment="1">
      <alignment horizontal="right" vertical="center"/>
    </xf>
    <xf numFmtId="167" fontId="21" fillId="0" borderId="0" xfId="46" applyNumberFormat="1" applyFont="1" applyFill="1" applyBorder="1" applyAlignment="1">
      <alignment vertical="center"/>
    </xf>
    <xf numFmtId="167" fontId="21" fillId="0" borderId="0" xfId="46" applyNumberFormat="1" applyFont="1" applyFill="1" applyBorder="1" applyAlignment="1">
      <alignment horizontal="right" vertical="center"/>
    </xf>
    <xf numFmtId="167" fontId="20" fillId="0" borderId="0" xfId="45" applyNumberFormat="1" applyFont="1" applyFill="1" applyBorder="1" applyAlignment="1">
      <alignment vertical="center"/>
    </xf>
    <xf numFmtId="167" fontId="20" fillId="0" borderId="12" xfId="44" applyNumberFormat="1" applyFont="1" applyBorder="1" applyAlignment="1">
      <alignment horizontal="right" vertical="center"/>
    </xf>
    <xf numFmtId="167" fontId="24" fillId="0" borderId="0" xfId="45" applyNumberFormat="1" applyFont="1" applyFill="1" applyBorder="1" applyAlignment="1">
      <alignment vertical="center"/>
    </xf>
    <xf numFmtId="0" fontId="28" fillId="0" borderId="0" xfId="47" applyFont="1" applyAlignment="1">
      <alignment horizontal="center" vertical="center"/>
    </xf>
    <xf numFmtId="0" fontId="28" fillId="0" borderId="14" xfId="47" applyFont="1" applyBorder="1" applyAlignment="1">
      <alignment horizontal="center" vertical="center"/>
    </xf>
    <xf numFmtId="0" fontId="28" fillId="0" borderId="15" xfId="47" applyFont="1" applyBorder="1" applyAlignment="1">
      <alignment horizontal="center" vertical="center"/>
    </xf>
    <xf numFmtId="0" fontId="20" fillId="0" borderId="15" xfId="44" applyFont="1" applyBorder="1" applyAlignment="1">
      <alignment horizontal="center" vertical="center"/>
    </xf>
    <xf numFmtId="43" fontId="20" fillId="0" borderId="0" xfId="45" applyFont="1" applyFill="1" applyAlignment="1">
      <alignment horizontal="center" vertical="center"/>
    </xf>
    <xf numFmtId="4" fontId="21" fillId="0" borderId="22" xfId="46" applyNumberFormat="1" applyFont="1" applyBorder="1" applyAlignment="1">
      <alignment horizontal="right" vertical="center"/>
    </xf>
    <xf numFmtId="4" fontId="20" fillId="0" borderId="19" xfId="46" applyNumberFormat="1" applyFont="1" applyBorder="1" applyAlignment="1">
      <alignment horizontal="right" vertical="center"/>
    </xf>
    <xf numFmtId="0" fontId="21" fillId="0" borderId="13" xfId="44" applyFont="1" applyBorder="1" applyAlignment="1">
      <alignment horizontal="center" vertical="center"/>
    </xf>
    <xf numFmtId="0" fontId="21" fillId="0" borderId="15" xfId="44" applyFont="1" applyBorder="1" applyAlignment="1">
      <alignment horizontal="center" vertical="center"/>
    </xf>
    <xf numFmtId="0" fontId="21" fillId="0" borderId="11" xfId="47" applyFont="1" applyBorder="1" applyAlignment="1">
      <alignment horizontal="center" vertical="center"/>
    </xf>
    <xf numFmtId="0" fontId="21" fillId="0" borderId="14" xfId="47" applyFont="1" applyBorder="1" applyAlignment="1">
      <alignment horizontal="center" vertical="center"/>
    </xf>
    <xf numFmtId="4" fontId="21" fillId="0" borderId="0" xfId="44" applyNumberFormat="1" applyFont="1" applyBorder="1" applyAlignment="1">
      <alignment vertical="center"/>
    </xf>
    <xf numFmtId="0" fontId="29" fillId="0" borderId="15" xfId="44" applyFont="1" applyBorder="1" applyAlignment="1">
      <alignment vertical="center"/>
    </xf>
    <xf numFmtId="167" fontId="29" fillId="0" borderId="0" xfId="45" applyNumberFormat="1" applyFont="1" applyFill="1" applyBorder="1" applyAlignment="1">
      <alignment vertical="center"/>
    </xf>
    <xf numFmtId="43" fontId="29" fillId="0" borderId="0" xfId="45" applyFont="1" applyFill="1" applyBorder="1" applyAlignment="1">
      <alignment vertical="center"/>
    </xf>
    <xf numFmtId="43" fontId="26" fillId="0" borderId="0" xfId="45" applyFont="1" applyFill="1" applyAlignment="1">
      <alignment vertical="center"/>
    </xf>
    <xf numFmtId="0" fontId="21" fillId="0" borderId="0" xfId="44" applyFont="1" applyBorder="1" applyAlignment="1">
      <alignment vertical="center"/>
    </xf>
    <xf numFmtId="0" fontId="22" fillId="0" borderId="0" xfId="44" applyFont="1" applyBorder="1" applyAlignment="1">
      <alignment vertical="center"/>
    </xf>
    <xf numFmtId="0" fontId="20" fillId="0" borderId="0" xfId="44" applyFont="1" applyBorder="1" applyAlignment="1">
      <alignment vertical="center"/>
    </xf>
    <xf numFmtId="0" fontId="20" fillId="0" borderId="0" xfId="44" applyFont="1" applyBorder="1" applyAlignment="1">
      <alignment horizontal="center" vertical="center"/>
    </xf>
    <xf numFmtId="167" fontId="20" fillId="0" borderId="0" xfId="44" applyNumberFormat="1" applyFont="1" applyBorder="1" applyAlignment="1">
      <alignment horizontal="center" vertical="center"/>
    </xf>
    <xf numFmtId="49" fontId="21" fillId="0" borderId="0" xfId="44" applyNumberFormat="1" applyFont="1" applyBorder="1" applyAlignment="1">
      <alignment horizontal="center" vertical="center"/>
    </xf>
    <xf numFmtId="0" fontId="21" fillId="0" borderId="0" xfId="44" applyFont="1" applyBorder="1" applyAlignment="1">
      <alignment horizontal="center" vertical="center"/>
    </xf>
    <xf numFmtId="167" fontId="21" fillId="0" borderId="0" xfId="44" applyNumberFormat="1" applyFont="1" applyBorder="1" applyAlignment="1">
      <alignment horizontal="center" vertical="center"/>
    </xf>
    <xf numFmtId="3" fontId="21" fillId="0" borderId="0" xfId="44" applyNumberFormat="1" applyFont="1" applyBorder="1" applyAlignment="1">
      <alignment horizontal="center" vertical="center"/>
    </xf>
    <xf numFmtId="167" fontId="20" fillId="0" borderId="0" xfId="44" applyNumberFormat="1" applyFont="1" applyBorder="1" applyAlignment="1">
      <alignment horizontal="centerContinuous" vertical="center"/>
    </xf>
    <xf numFmtId="0" fontId="20" fillId="0" borderId="0" xfId="44" applyFont="1" applyBorder="1" applyAlignment="1">
      <alignment horizontal="centerContinuous" vertical="center"/>
    </xf>
    <xf numFmtId="4" fontId="20" fillId="0" borderId="0" xfId="44" applyNumberFormat="1" applyFont="1" applyBorder="1" applyAlignment="1">
      <alignment vertical="center"/>
    </xf>
    <xf numFmtId="4" fontId="20" fillId="0" borderId="0" xfId="44" applyNumberFormat="1" applyFont="1" applyBorder="1" applyAlignment="1">
      <alignment horizontal="center" vertical="center"/>
    </xf>
    <xf numFmtId="0" fontId="21" fillId="0" borderId="0" xfId="44" applyFont="1" applyBorder="1" applyAlignment="1">
      <alignment horizontal="left" vertical="center"/>
    </xf>
    <xf numFmtId="4" fontId="21" fillId="0" borderId="0" xfId="44" applyNumberFormat="1" applyFont="1" applyBorder="1" applyAlignment="1">
      <alignment horizontal="center" vertical="center"/>
    </xf>
    <xf numFmtId="4" fontId="21" fillId="0" borderId="0" xfId="44" applyNumberFormat="1" applyFont="1" applyBorder="1" applyAlignment="1">
      <alignment horizontal="right" vertical="center"/>
    </xf>
    <xf numFmtId="3" fontId="21" fillId="0" borderId="0" xfId="44" applyNumberFormat="1" applyFont="1" applyBorder="1" applyAlignment="1">
      <alignment horizontal="right" vertical="center"/>
    </xf>
    <xf numFmtId="3" fontId="21" fillId="0" borderId="0" xfId="44" applyNumberFormat="1" applyFont="1" applyBorder="1" applyAlignment="1">
      <alignment vertical="center"/>
    </xf>
    <xf numFmtId="0" fontId="21" fillId="0" borderId="0" xfId="44" applyFont="1" applyBorder="1" applyAlignment="1">
      <alignment horizontal="right" vertical="center"/>
    </xf>
    <xf numFmtId="167" fontId="24" fillId="0" borderId="0" xfId="43" applyNumberFormat="1" applyFont="1" applyBorder="1" applyAlignment="1">
      <alignment horizontal="right" vertical="center" wrapText="1"/>
    </xf>
    <xf numFmtId="4" fontId="24" fillId="0" borderId="0" xfId="43" applyNumberFormat="1" applyFont="1" applyBorder="1" applyAlignment="1">
      <alignment horizontal="right" vertical="center" wrapText="1"/>
    </xf>
    <xf numFmtId="0" fontId="20" fillId="0" borderId="0" xfId="44" applyFont="1" applyBorder="1" applyAlignment="1">
      <alignment horizontal="right" vertical="center"/>
    </xf>
    <xf numFmtId="164" fontId="24" fillId="0" borderId="0" xfId="43" applyNumberFormat="1" applyFont="1" applyBorder="1" applyAlignment="1">
      <alignment horizontal="right" vertical="center" wrapText="1"/>
    </xf>
    <xf numFmtId="49" fontId="20" fillId="0" borderId="0" xfId="44" applyNumberFormat="1" applyFont="1" applyBorder="1" applyAlignment="1">
      <alignment horizontal="center" vertical="center"/>
    </xf>
    <xf numFmtId="4" fontId="24" fillId="0" borderId="0" xfId="43" applyNumberFormat="1" applyFont="1" applyBorder="1" applyAlignment="1">
      <alignment vertical="center" wrapText="1"/>
    </xf>
    <xf numFmtId="164" fontId="20" fillId="0" borderId="0" xfId="44" applyNumberFormat="1" applyFont="1" applyBorder="1" applyAlignment="1">
      <alignment horizontal="centerContinuous" vertical="center"/>
    </xf>
    <xf numFmtId="4" fontId="20" fillId="0" borderId="0" xfId="44" applyNumberFormat="1" applyFont="1" applyBorder="1" applyAlignment="1">
      <alignment horizontal="centerContinuous" vertical="center"/>
    </xf>
    <xf numFmtId="164" fontId="20" fillId="0" borderId="0" xfId="44" applyNumberFormat="1" applyFont="1" applyBorder="1" applyAlignment="1">
      <alignment horizontal="right" vertical="center"/>
    </xf>
    <xf numFmtId="0" fontId="20" fillId="0" borderId="0" xfId="44" applyFont="1" applyBorder="1" applyAlignment="1">
      <alignment vertical="center" wrapText="1"/>
    </xf>
    <xf numFmtId="0" fontId="21" fillId="0" borderId="0" xfId="44" applyFont="1" applyBorder="1" applyAlignment="1">
      <alignment vertical="center" wrapText="1"/>
    </xf>
    <xf numFmtId="0" fontId="20" fillId="0" borderId="0" xfId="44" applyFont="1" applyBorder="1" applyAlignment="1">
      <alignment horizontal="left" vertical="center" wrapText="1"/>
    </xf>
    <xf numFmtId="3" fontId="20" fillId="0" borderId="0" xfId="44" applyNumberFormat="1" applyFont="1" applyBorder="1" applyAlignment="1">
      <alignment horizontal="center" vertical="center"/>
    </xf>
    <xf numFmtId="0" fontId="20" fillId="0" borderId="0" xfId="44" applyFont="1" applyBorder="1" applyAlignment="1">
      <alignment horizontal="left" vertical="center"/>
    </xf>
    <xf numFmtId="167" fontId="20" fillId="0" borderId="0" xfId="44" applyNumberFormat="1" applyFont="1" applyBorder="1" applyAlignment="1">
      <alignment horizontal="right" vertical="center"/>
    </xf>
    <xf numFmtId="3" fontId="31" fillId="0" borderId="0" xfId="44" applyNumberFormat="1" applyFont="1" applyBorder="1" applyAlignment="1">
      <alignment horizontal="center" vertical="center"/>
    </xf>
    <xf numFmtId="3" fontId="20" fillId="0" borderId="0" xfId="44" applyNumberFormat="1" applyFont="1" applyBorder="1" applyAlignment="1">
      <alignment horizontal="right" vertical="center"/>
    </xf>
    <xf numFmtId="4" fontId="20" fillId="0" borderId="0" xfId="44" applyNumberFormat="1" applyFont="1" applyBorder="1" applyAlignment="1">
      <alignment horizontal="right" vertical="center"/>
    </xf>
    <xf numFmtId="0" fontId="24" fillId="0" borderId="0" xfId="44" applyFont="1" applyBorder="1" applyAlignment="1">
      <alignment vertical="center"/>
    </xf>
    <xf numFmtId="167" fontId="24" fillId="0" borderId="0" xfId="44" applyNumberFormat="1" applyFont="1" applyBorder="1" applyAlignment="1">
      <alignment horizontal="right" vertical="center"/>
    </xf>
    <xf numFmtId="0" fontId="24" fillId="0" borderId="0" xfId="44" applyFont="1" applyBorder="1" applyAlignment="1">
      <alignment horizontal="right" vertical="center"/>
    </xf>
    <xf numFmtId="3" fontId="24" fillId="0" borderId="0" xfId="44" applyNumberFormat="1" applyFont="1" applyBorder="1" applyAlignment="1">
      <alignment vertical="center"/>
    </xf>
    <xf numFmtId="167" fontId="24" fillId="0" borderId="0" xfId="44" applyNumberFormat="1" applyFont="1" applyBorder="1" applyAlignment="1">
      <alignment horizontal="centerContinuous" vertical="center"/>
    </xf>
    <xf numFmtId="0" fontId="24" fillId="0" borderId="0" xfId="44" applyFont="1" applyBorder="1" applyAlignment="1">
      <alignment horizontal="centerContinuous" vertical="center"/>
    </xf>
    <xf numFmtId="4" fontId="24" fillId="0" borderId="0" xfId="44" applyNumberFormat="1" applyFont="1" applyBorder="1" applyAlignment="1">
      <alignment vertical="center"/>
    </xf>
    <xf numFmtId="0" fontId="32" fillId="0" borderId="0" xfId="44" applyFont="1" applyBorder="1" applyAlignment="1">
      <alignment vertical="center" wrapText="1"/>
    </xf>
    <xf numFmtId="0" fontId="24" fillId="0" borderId="0" xfId="44" applyFont="1" applyBorder="1" applyAlignment="1">
      <alignment horizontal="left" vertical="center"/>
    </xf>
    <xf numFmtId="167" fontId="24" fillId="0" borderId="0" xfId="47" applyNumberFormat="1" applyFont="1" applyBorder="1" applyAlignment="1">
      <alignment horizontal="center" vertical="center"/>
    </xf>
    <xf numFmtId="167" fontId="35" fillId="0" borderId="0" xfId="44" applyNumberFormat="1" applyFont="1" applyBorder="1" applyAlignment="1">
      <alignment vertical="center"/>
    </xf>
    <xf numFmtId="0" fontId="35" fillId="0" borderId="0" xfId="44" applyFont="1" applyBorder="1" applyAlignment="1">
      <alignment vertical="center"/>
    </xf>
    <xf numFmtId="0" fontId="34" fillId="0" borderId="0" xfId="44" applyFont="1" applyBorder="1" applyAlignment="1">
      <alignment vertical="center"/>
    </xf>
    <xf numFmtId="0" fontId="21" fillId="0" borderId="0" xfId="47" applyFont="1" applyBorder="1" applyAlignment="1">
      <alignment horizontal="centerContinuous" vertical="center"/>
    </xf>
    <xf numFmtId="0" fontId="21" fillId="0" borderId="0" xfId="47" applyFont="1" applyBorder="1" applyAlignment="1">
      <alignment vertical="center"/>
    </xf>
    <xf numFmtId="49" fontId="21" fillId="0" borderId="0" xfId="47" applyNumberFormat="1" applyFont="1" applyBorder="1" applyAlignment="1">
      <alignment vertical="center"/>
    </xf>
    <xf numFmtId="0" fontId="20" fillId="0" borderId="0" xfId="47" applyFont="1" applyBorder="1" applyAlignment="1">
      <alignment vertical="center"/>
    </xf>
    <xf numFmtId="4" fontId="20" fillId="0" borderId="0" xfId="47" applyNumberFormat="1" applyFont="1" applyBorder="1" applyAlignment="1">
      <alignment vertical="center"/>
    </xf>
    <xf numFmtId="0" fontId="21" fillId="0" borderId="0" xfId="47" applyFont="1" applyBorder="1" applyAlignment="1">
      <alignment horizontal="left" vertical="center"/>
    </xf>
    <xf numFmtId="49" fontId="21" fillId="0" borderId="0" xfId="47" applyNumberFormat="1" applyFont="1" applyBorder="1" applyAlignment="1">
      <alignment horizontal="center" vertical="center"/>
    </xf>
    <xf numFmtId="0" fontId="20" fillId="0" borderId="0" xfId="47" applyFont="1" applyBorder="1" applyAlignment="1">
      <alignment horizontal="center" vertical="center"/>
    </xf>
    <xf numFmtId="4" fontId="21" fillId="0" borderId="0" xfId="47" applyNumberFormat="1" applyFont="1" applyBorder="1" applyAlignment="1">
      <alignment horizontal="center" vertical="center"/>
    </xf>
    <xf numFmtId="0" fontId="21" fillId="0" borderId="0" xfId="47" applyFont="1" applyBorder="1" applyAlignment="1">
      <alignment horizontal="center" vertical="center"/>
    </xf>
    <xf numFmtId="49" fontId="20" fillId="0" borderId="0" xfId="47" applyNumberFormat="1" applyFont="1" applyBorder="1" applyAlignment="1">
      <alignment horizontal="center" vertical="center"/>
    </xf>
    <xf numFmtId="4" fontId="20" fillId="0" borderId="0" xfId="47" applyNumberFormat="1" applyFont="1" applyBorder="1" applyAlignment="1">
      <alignment horizontal="center" vertical="center"/>
    </xf>
    <xf numFmtId="4" fontId="20" fillId="0" borderId="0" xfId="43" applyNumberFormat="1" applyFont="1" applyBorder="1" applyAlignment="1">
      <alignment horizontal="right" vertical="center" wrapText="1"/>
    </xf>
    <xf numFmtId="40" fontId="20" fillId="0" borderId="0" xfId="43" applyNumberFormat="1" applyFont="1" applyBorder="1" applyAlignment="1">
      <alignment horizontal="right" vertical="center" wrapText="1"/>
    </xf>
    <xf numFmtId="165" fontId="20" fillId="0" borderId="0" xfId="47" applyNumberFormat="1" applyFont="1" applyBorder="1" applyAlignment="1">
      <alignment horizontal="right" vertical="center"/>
    </xf>
    <xf numFmtId="4" fontId="20" fillId="0" borderId="0" xfId="47" applyNumberFormat="1" applyFont="1" applyBorder="1" applyAlignment="1">
      <alignment horizontal="right" vertical="center"/>
    </xf>
    <xf numFmtId="0" fontId="20" fillId="0" borderId="0" xfId="47" applyFont="1" applyBorder="1" applyAlignment="1">
      <alignment horizontal="right" vertical="center"/>
    </xf>
    <xf numFmtId="49" fontId="20" fillId="0" borderId="0" xfId="47" applyNumberFormat="1" applyFont="1" applyBorder="1" applyAlignment="1">
      <alignment vertical="center"/>
    </xf>
    <xf numFmtId="3" fontId="20" fillId="0" borderId="0" xfId="47" applyNumberFormat="1" applyFont="1" applyBorder="1" applyAlignment="1">
      <alignment vertical="center"/>
    </xf>
    <xf numFmtId="4" fontId="20" fillId="33" borderId="0" xfId="44" applyNumberFormat="1" applyFont="1" applyFill="1" applyBorder="1" applyAlignment="1">
      <alignment horizontal="left" vertical="center" wrapText="1"/>
    </xf>
    <xf numFmtId="0" fontId="26" fillId="0" borderId="0" xfId="44" applyFont="1" applyBorder="1" applyAlignment="1">
      <alignment horizontal="center" vertical="center"/>
    </xf>
    <xf numFmtId="49" fontId="20" fillId="0" borderId="17" xfId="47" applyNumberFormat="1" applyFont="1" applyBorder="1" applyAlignment="1">
      <alignment vertical="center"/>
    </xf>
    <xf numFmtId="0" fontId="20" fillId="0" borderId="17" xfId="47" applyFont="1" applyBorder="1" applyAlignment="1">
      <alignment vertical="center"/>
    </xf>
    <xf numFmtId="4" fontId="20" fillId="0" borderId="17" xfId="47" applyNumberFormat="1" applyFont="1" applyBorder="1" applyAlignment="1">
      <alignment vertical="center"/>
    </xf>
    <xf numFmtId="0" fontId="20" fillId="0" borderId="18" xfId="47" applyFont="1" applyBorder="1" applyAlignment="1">
      <alignment vertical="center"/>
    </xf>
    <xf numFmtId="164" fontId="20" fillId="0" borderId="0" xfId="43" applyNumberFormat="1" applyFont="1" applyBorder="1" applyAlignment="1">
      <alignment horizontal="right" vertical="center" wrapText="1"/>
    </xf>
    <xf numFmtId="4" fontId="21" fillId="0" borderId="0" xfId="43" applyNumberFormat="1" applyFont="1" applyBorder="1" applyAlignment="1">
      <alignment horizontal="right" vertical="center" wrapText="1"/>
    </xf>
    <xf numFmtId="0" fontId="20" fillId="0" borderId="0" xfId="47" applyFont="1" applyFill="1" applyBorder="1" applyAlignment="1">
      <alignment vertical="center"/>
    </xf>
    <xf numFmtId="49" fontId="21" fillId="0" borderId="0" xfId="47" applyNumberFormat="1" applyFont="1" applyFill="1" applyBorder="1" applyAlignment="1">
      <alignment horizontal="center" vertical="center"/>
    </xf>
    <xf numFmtId="0" fontId="26" fillId="0" borderId="0" xfId="47" applyFont="1" applyBorder="1" applyAlignment="1">
      <alignment horizontal="center" vertical="center"/>
    </xf>
    <xf numFmtId="0" fontId="26" fillId="0" borderId="0" xfId="47" applyFont="1" applyBorder="1" applyAlignment="1">
      <alignment horizontal="left" vertical="center"/>
    </xf>
    <xf numFmtId="49" fontId="20" fillId="0" borderId="0" xfId="44" applyNumberFormat="1" applyFont="1" applyBorder="1" applyAlignment="1">
      <alignment horizontal="left" vertical="center" wrapText="1"/>
    </xf>
    <xf numFmtId="4" fontId="26" fillId="33" borderId="0" xfId="44" applyNumberFormat="1" applyFont="1" applyFill="1" applyBorder="1" applyAlignment="1">
      <alignment horizontal="center" vertical="center"/>
    </xf>
    <xf numFmtId="4" fontId="26" fillId="0" borderId="0" xfId="44" applyNumberFormat="1" applyFont="1" applyBorder="1" applyAlignment="1">
      <alignment horizontal="center" vertical="center"/>
    </xf>
    <xf numFmtId="0" fontId="25" fillId="0" borderId="0" xfId="44" applyFont="1" applyBorder="1" applyAlignment="1">
      <alignment vertical="center"/>
    </xf>
    <xf numFmtId="0" fontId="26" fillId="0" borderId="0" xfId="44" applyFont="1" applyBorder="1" applyAlignment="1">
      <alignment vertical="center"/>
    </xf>
    <xf numFmtId="0" fontId="28" fillId="0" borderId="0" xfId="47" applyFont="1" applyBorder="1" applyAlignment="1">
      <alignment horizontal="center" vertical="center"/>
    </xf>
    <xf numFmtId="49" fontId="28" fillId="0" borderId="0" xfId="47" applyNumberFormat="1" applyFont="1" applyBorder="1" applyAlignment="1">
      <alignment horizontal="center" vertical="center"/>
    </xf>
    <xf numFmtId="4" fontId="28" fillId="0" borderId="0" xfId="47" applyNumberFormat="1" applyFont="1" applyBorder="1" applyAlignment="1">
      <alignment horizontal="center" vertical="center"/>
    </xf>
    <xf numFmtId="164" fontId="20" fillId="0" borderId="0" xfId="46" applyNumberFormat="1" applyFont="1" applyFill="1" applyBorder="1" applyAlignment="1">
      <alignment vertical="center"/>
    </xf>
    <xf numFmtId="167" fontId="20" fillId="0" borderId="0" xfId="45" applyNumberFormat="1" applyFont="1" applyFill="1" applyAlignment="1">
      <alignment vertical="center"/>
    </xf>
    <xf numFmtId="167" fontId="20" fillId="0" borderId="0" xfId="43" applyNumberFormat="1" applyFont="1" applyBorder="1" applyAlignment="1">
      <alignment horizontal="right" vertical="center" wrapText="1"/>
    </xf>
    <xf numFmtId="0" fontId="21" fillId="0" borderId="15" xfId="44" applyFont="1" applyBorder="1" applyAlignment="1">
      <alignment horizontal="center" vertical="center"/>
    </xf>
    <xf numFmtId="0" fontId="21" fillId="0" borderId="14" xfId="47" applyFont="1" applyBorder="1" applyAlignment="1">
      <alignment horizontal="center" vertical="center"/>
    </xf>
    <xf numFmtId="4" fontId="26" fillId="0" borderId="0" xfId="44" applyNumberFormat="1" applyFont="1" applyBorder="1" applyAlignment="1">
      <alignment horizontal="center" vertical="center"/>
    </xf>
    <xf numFmtId="0" fontId="26" fillId="0" borderId="0" xfId="44" applyFont="1" applyBorder="1" applyAlignment="1">
      <alignment horizontal="center" vertical="center"/>
    </xf>
    <xf numFmtId="0" fontId="26" fillId="0" borderId="0" xfId="47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164" fontId="16" fillId="0" borderId="10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" fontId="29" fillId="34" borderId="10" xfId="43" applyNumberFormat="1" applyFont="1" applyFill="1" applyBorder="1" applyAlignment="1">
      <alignment horizontal="center" vertical="center" wrapText="1"/>
    </xf>
    <xf numFmtId="165" fontId="21" fillId="0" borderId="20" xfId="46" applyFont="1" applyFill="1" applyBorder="1" applyAlignment="1">
      <alignment horizontal="right" vertical="center"/>
    </xf>
    <xf numFmtId="165" fontId="21" fillId="0" borderId="22" xfId="46" applyFont="1" applyFill="1" applyBorder="1" applyAlignment="1">
      <alignment horizontal="right" vertical="center"/>
    </xf>
    <xf numFmtId="4" fontId="20" fillId="0" borderId="22" xfId="46" applyNumberFormat="1" applyFont="1" applyBorder="1" applyAlignment="1">
      <alignment horizontal="right" vertical="center"/>
    </xf>
    <xf numFmtId="0" fontId="20" fillId="0" borderId="17" xfId="44" applyFont="1" applyBorder="1" applyAlignment="1">
      <alignment horizontal="center" vertical="center"/>
    </xf>
    <xf numFmtId="167" fontId="20" fillId="0" borderId="17" xfId="44" applyNumberFormat="1" applyFont="1" applyBorder="1" applyAlignment="1">
      <alignment horizontal="right" vertical="center"/>
    </xf>
    <xf numFmtId="0" fontId="20" fillId="0" borderId="17" xfId="44" applyFont="1" applyBorder="1" applyAlignment="1">
      <alignment horizontal="right" vertical="center"/>
    </xf>
    <xf numFmtId="165" fontId="20" fillId="0" borderId="17" xfId="44" applyNumberFormat="1" applyFont="1" applyBorder="1" applyAlignment="1">
      <alignment vertical="center"/>
    </xf>
    <xf numFmtId="3" fontId="20" fillId="0" borderId="18" xfId="44" applyNumberFormat="1" applyFont="1" applyBorder="1" applyAlignment="1">
      <alignment vertical="center"/>
    </xf>
    <xf numFmtId="0" fontId="21" fillId="0" borderId="14" xfId="44" applyFont="1" applyBorder="1" applyAlignment="1">
      <alignment horizontal="center" vertical="center"/>
    </xf>
    <xf numFmtId="0" fontId="21" fillId="0" borderId="0" xfId="44" applyFont="1" applyAlignment="1">
      <alignment horizontal="center" vertical="center"/>
    </xf>
    <xf numFmtId="0" fontId="21" fillId="0" borderId="15" xfId="44" applyFont="1" applyBorder="1" applyAlignment="1">
      <alignment horizontal="center" vertical="center"/>
    </xf>
    <xf numFmtId="0" fontId="23" fillId="0" borderId="0" xfId="44" applyFont="1" applyBorder="1" applyAlignment="1">
      <alignment horizontal="center" vertical="center" wrapText="1"/>
    </xf>
    <xf numFmtId="0" fontId="21" fillId="0" borderId="0" xfId="44" applyFont="1" applyBorder="1" applyAlignment="1">
      <alignment horizontal="center" vertical="center"/>
    </xf>
    <xf numFmtId="0" fontId="32" fillId="0" borderId="0" xfId="44" applyFont="1" applyBorder="1" applyAlignment="1">
      <alignment horizontal="center" vertical="center"/>
    </xf>
    <xf numFmtId="0" fontId="33" fillId="0" borderId="0" xfId="44" applyFont="1" applyBorder="1" applyAlignment="1">
      <alignment horizontal="center" vertical="center"/>
    </xf>
    <xf numFmtId="0" fontId="29" fillId="0" borderId="0" xfId="44" applyFont="1" applyBorder="1" applyAlignment="1">
      <alignment horizontal="center" vertical="center"/>
    </xf>
    <xf numFmtId="0" fontId="24" fillId="0" borderId="0" xfId="44" applyFont="1" applyBorder="1" applyAlignment="1">
      <alignment horizontal="center" vertical="center"/>
    </xf>
    <xf numFmtId="0" fontId="35" fillId="0" borderId="0" xfId="44" applyFont="1" applyBorder="1" applyAlignment="1">
      <alignment horizontal="center" vertical="center"/>
    </xf>
    <xf numFmtId="0" fontId="24" fillId="0" borderId="0" xfId="47" applyFont="1" applyBorder="1" applyAlignment="1">
      <alignment horizontal="center" vertical="center"/>
    </xf>
    <xf numFmtId="164" fontId="0" fillId="0" borderId="0" xfId="0" applyNumberFormat="1"/>
    <xf numFmtId="164" fontId="0" fillId="0" borderId="10" xfId="0" applyNumberFormat="1" applyBorder="1" applyAlignment="1">
      <alignment horizontal="right" wrapText="1"/>
    </xf>
    <xf numFmtId="49" fontId="0" fillId="0" borderId="10" xfId="0" applyNumberFormat="1" applyBorder="1" applyAlignment="1">
      <alignment wrapText="1"/>
    </xf>
    <xf numFmtId="0" fontId="16" fillId="0" borderId="0" xfId="0" applyFont="1" applyAlignment="1">
      <alignment horizontal="center"/>
    </xf>
    <xf numFmtId="164" fontId="16" fillId="0" borderId="10" xfId="0" applyNumberFormat="1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43" fontId="20" fillId="0" borderId="11" xfId="45" applyFont="1" applyFill="1" applyBorder="1" applyAlignment="1">
      <alignment vertical="center"/>
    </xf>
    <xf numFmtId="43" fontId="20" fillId="0" borderId="14" xfId="45" applyFont="1" applyFill="1" applyBorder="1" applyAlignment="1">
      <alignment vertical="center"/>
    </xf>
    <xf numFmtId="164" fontId="20" fillId="0" borderId="0" xfId="44" applyNumberFormat="1" applyFont="1" applyBorder="1" applyAlignment="1">
      <alignment vertical="center"/>
    </xf>
    <xf numFmtId="43" fontId="20" fillId="0" borderId="14" xfId="45" applyFont="1" applyFill="1" applyBorder="1" applyAlignment="1">
      <alignment horizontal="center" vertical="center"/>
    </xf>
    <xf numFmtId="40" fontId="24" fillId="0" borderId="0" xfId="43" applyNumberFormat="1" applyFont="1" applyBorder="1" applyAlignment="1">
      <alignment horizontal="right" vertical="center" wrapText="1"/>
    </xf>
    <xf numFmtId="167" fontId="21" fillId="0" borderId="0" xfId="44" applyNumberFormat="1" applyFont="1" applyBorder="1" applyAlignment="1">
      <alignment horizontal="right" vertical="center"/>
    </xf>
    <xf numFmtId="167" fontId="24" fillId="0" borderId="0" xfId="44" applyNumberFormat="1" applyFont="1" applyBorder="1" applyAlignment="1">
      <alignment horizontal="center" vertical="center"/>
    </xf>
    <xf numFmtId="43" fontId="26" fillId="0" borderId="14" xfId="45" applyFont="1" applyFill="1" applyBorder="1" applyAlignment="1">
      <alignment vertical="center"/>
    </xf>
    <xf numFmtId="0" fontId="29" fillId="0" borderId="0" xfId="44" applyFont="1" applyBorder="1" applyAlignment="1">
      <alignment vertical="center"/>
    </xf>
    <xf numFmtId="167" fontId="29" fillId="0" borderId="0" xfId="44" applyNumberFormat="1" applyFont="1" applyBorder="1" applyAlignment="1">
      <alignment horizontal="center" vertical="center"/>
    </xf>
    <xf numFmtId="0" fontId="26" fillId="0" borderId="14" xfId="44" applyFont="1" applyBorder="1" applyAlignment="1">
      <alignment vertical="center"/>
    </xf>
    <xf numFmtId="0" fontId="33" fillId="0" borderId="0" xfId="44" applyFont="1" applyBorder="1" applyAlignment="1">
      <alignment vertical="center" wrapText="1"/>
    </xf>
    <xf numFmtId="0" fontId="29" fillId="0" borderId="0" xfId="44" applyFont="1" applyBorder="1" applyAlignment="1">
      <alignment horizontal="left" vertical="center"/>
    </xf>
    <xf numFmtId="0" fontId="29" fillId="0" borderId="0" xfId="47" applyFont="1" applyBorder="1" applyAlignment="1">
      <alignment horizontal="center" vertical="center"/>
    </xf>
    <xf numFmtId="167" fontId="29" fillId="0" borderId="0" xfId="47" applyNumberFormat="1" applyFont="1" applyBorder="1" applyAlignment="1">
      <alignment horizontal="center" vertical="center"/>
    </xf>
    <xf numFmtId="43" fontId="20" fillId="0" borderId="16" xfId="45" applyFont="1" applyFill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49" fontId="0" fillId="35" borderId="10" xfId="0" applyNumberFormat="1" applyFill="1" applyBorder="1" applyAlignment="1">
      <alignment vertical="center" wrapText="1"/>
    </xf>
    <xf numFmtId="17" fontId="21" fillId="0" borderId="0" xfId="44" applyNumberFormat="1" applyFont="1" applyBorder="1" applyAlignment="1">
      <alignment horizontal="center" vertical="center"/>
    </xf>
    <xf numFmtId="0" fontId="21" fillId="0" borderId="11" xfId="44" applyFont="1" applyBorder="1" applyAlignment="1">
      <alignment horizontal="center" vertical="center"/>
    </xf>
    <xf numFmtId="0" fontId="21" fillId="0" borderId="12" xfId="44" applyFont="1" applyBorder="1" applyAlignment="1">
      <alignment horizontal="center" vertical="center"/>
    </xf>
    <xf numFmtId="0" fontId="21" fillId="0" borderId="13" xfId="44" applyFont="1" applyBorder="1" applyAlignment="1">
      <alignment horizontal="center" vertical="center"/>
    </xf>
    <xf numFmtId="0" fontId="21" fillId="0" borderId="14" xfId="44" applyFont="1" applyBorder="1" applyAlignment="1">
      <alignment horizontal="center" vertical="center"/>
    </xf>
    <xf numFmtId="0" fontId="21" fillId="0" borderId="0" xfId="44" applyFont="1" applyBorder="1" applyAlignment="1">
      <alignment horizontal="center" vertical="center"/>
    </xf>
    <xf numFmtId="0" fontId="21" fillId="0" borderId="15" xfId="44" applyFont="1" applyBorder="1" applyAlignment="1">
      <alignment horizontal="center" vertical="center"/>
    </xf>
    <xf numFmtId="0" fontId="21" fillId="0" borderId="16" xfId="44" applyFont="1" applyBorder="1" applyAlignment="1">
      <alignment horizontal="center" vertical="center"/>
    </xf>
    <xf numFmtId="0" fontId="21" fillId="0" borderId="17" xfId="44" applyFont="1" applyBorder="1" applyAlignment="1">
      <alignment horizontal="center" vertical="center"/>
    </xf>
    <xf numFmtId="0" fontId="21" fillId="0" borderId="18" xfId="44" applyFont="1" applyBorder="1" applyAlignment="1">
      <alignment horizontal="center" vertical="center"/>
    </xf>
    <xf numFmtId="0" fontId="23" fillId="0" borderId="0" xfId="44" applyFont="1" applyBorder="1" applyAlignment="1">
      <alignment horizontal="center" vertical="center" wrapText="1"/>
    </xf>
    <xf numFmtId="0" fontId="33" fillId="0" borderId="0" xfId="44" applyFont="1" applyBorder="1" applyAlignment="1">
      <alignment horizontal="center" vertical="center"/>
    </xf>
    <xf numFmtId="0" fontId="29" fillId="0" borderId="0" xfId="44" applyFont="1" applyBorder="1" applyAlignment="1">
      <alignment horizontal="center" vertical="center"/>
    </xf>
    <xf numFmtId="0" fontId="29" fillId="0" borderId="0" xfId="47" applyFont="1" applyBorder="1" applyAlignment="1">
      <alignment horizontal="center" vertical="center"/>
    </xf>
    <xf numFmtId="0" fontId="21" fillId="0" borderId="11" xfId="44" applyFont="1" applyBorder="1" applyAlignment="1" applyProtection="1">
      <alignment horizontal="center" vertical="center"/>
      <protection locked="0"/>
    </xf>
    <xf numFmtId="0" fontId="21" fillId="0" borderId="12" xfId="44" applyFont="1" applyBorder="1" applyAlignment="1" applyProtection="1">
      <alignment horizontal="center" vertical="center"/>
      <protection locked="0"/>
    </xf>
    <xf numFmtId="0" fontId="21" fillId="0" borderId="13" xfId="44" applyFont="1" applyBorder="1" applyAlignment="1" applyProtection="1">
      <alignment horizontal="center" vertical="center"/>
      <protection locked="0"/>
    </xf>
    <xf numFmtId="0" fontId="29" fillId="0" borderId="16" xfId="44" applyFont="1" applyBorder="1" applyAlignment="1">
      <alignment horizontal="left" vertical="center"/>
    </xf>
    <xf numFmtId="0" fontId="29" fillId="0" borderId="17" xfId="44" applyFont="1" applyBorder="1" applyAlignment="1">
      <alignment horizontal="left" vertical="center"/>
    </xf>
    <xf numFmtId="0" fontId="36" fillId="0" borderId="0" xfId="44" applyFont="1" applyBorder="1" applyAlignment="1">
      <alignment horizontal="center" vertical="center"/>
    </xf>
    <xf numFmtId="0" fontId="32" fillId="0" borderId="0" xfId="44" applyFont="1" applyBorder="1" applyAlignment="1">
      <alignment horizontal="center" vertical="center"/>
    </xf>
    <xf numFmtId="0" fontId="24" fillId="0" borderId="0" xfId="44" applyFont="1" applyBorder="1" applyAlignment="1">
      <alignment horizontal="center" vertical="center"/>
    </xf>
    <xf numFmtId="0" fontId="35" fillId="0" borderId="0" xfId="44" applyFont="1" applyBorder="1" applyAlignment="1">
      <alignment horizontal="center" vertical="center"/>
    </xf>
    <xf numFmtId="0" fontId="24" fillId="0" borderId="0" xfId="47" applyFont="1" applyBorder="1" applyAlignment="1">
      <alignment horizontal="center" vertical="center"/>
    </xf>
    <xf numFmtId="0" fontId="21" fillId="0" borderId="14" xfId="47" applyFont="1" applyBorder="1" applyAlignment="1">
      <alignment horizontal="center" vertical="center"/>
    </xf>
    <xf numFmtId="0" fontId="21" fillId="0" borderId="0" xfId="47" applyFont="1" applyBorder="1" applyAlignment="1">
      <alignment horizontal="center" vertical="center"/>
    </xf>
    <xf numFmtId="0" fontId="21" fillId="0" borderId="15" xfId="47" applyFont="1" applyBorder="1" applyAlignment="1">
      <alignment horizontal="center" vertical="center"/>
    </xf>
    <xf numFmtId="0" fontId="21" fillId="0" borderId="11" xfId="47" applyFont="1" applyBorder="1" applyAlignment="1">
      <alignment horizontal="center" vertical="center"/>
    </xf>
    <xf numFmtId="0" fontId="21" fillId="0" borderId="12" xfId="47" applyFont="1" applyBorder="1" applyAlignment="1">
      <alignment horizontal="center" vertical="center"/>
    </xf>
    <xf numFmtId="0" fontId="21" fillId="0" borderId="13" xfId="47" applyFont="1" applyBorder="1" applyAlignment="1">
      <alignment horizontal="center" vertical="center"/>
    </xf>
    <xf numFmtId="0" fontId="26" fillId="0" borderId="16" xfId="47" applyFont="1" applyBorder="1" applyAlignment="1">
      <alignment horizontal="left" vertical="center" wrapText="1"/>
    </xf>
    <xf numFmtId="0" fontId="26" fillId="0" borderId="17" xfId="47" applyFont="1" applyBorder="1" applyAlignment="1">
      <alignment horizontal="left" vertical="center" wrapText="1"/>
    </xf>
    <xf numFmtId="0" fontId="21" fillId="0" borderId="16" xfId="47" applyFont="1" applyBorder="1" applyAlignment="1">
      <alignment horizontal="center" vertical="center"/>
    </xf>
    <xf numFmtId="0" fontId="21" fillId="0" borderId="17" xfId="47" applyFont="1" applyBorder="1" applyAlignment="1">
      <alignment horizontal="center" vertical="center"/>
    </xf>
    <xf numFmtId="0" fontId="21" fillId="0" borderId="18" xfId="47" applyFont="1" applyBorder="1" applyAlignment="1">
      <alignment horizontal="center" vertical="center"/>
    </xf>
    <xf numFmtId="4" fontId="26" fillId="0" borderId="0" xfId="44" applyNumberFormat="1" applyFont="1" applyBorder="1" applyAlignment="1">
      <alignment horizontal="center" vertical="center"/>
    </xf>
    <xf numFmtId="0" fontId="28" fillId="0" borderId="0" xfId="47" applyFont="1" applyBorder="1" applyAlignment="1">
      <alignment horizontal="center" vertical="center"/>
    </xf>
    <xf numFmtId="0" fontId="26" fillId="0" borderId="17" xfId="44" applyFont="1" applyBorder="1" applyAlignment="1">
      <alignment horizontal="left" vertical="center"/>
    </xf>
    <xf numFmtId="0" fontId="26" fillId="0" borderId="18" xfId="44" applyFont="1" applyBorder="1" applyAlignment="1">
      <alignment horizontal="left" vertical="center"/>
    </xf>
    <xf numFmtId="0" fontId="25" fillId="0" borderId="0" xfId="44" applyFont="1" applyBorder="1" applyAlignment="1">
      <alignment horizontal="center" vertical="center"/>
    </xf>
    <xf numFmtId="0" fontId="26" fillId="0" borderId="0" xfId="44" applyFont="1" applyBorder="1" applyAlignment="1">
      <alignment horizontal="center" vertical="center"/>
    </xf>
    <xf numFmtId="0" fontId="26" fillId="0" borderId="0" xfId="47" applyFont="1" applyBorder="1" applyAlignment="1">
      <alignment horizontal="center" vertical="center"/>
    </xf>
    <xf numFmtId="0" fontId="25" fillId="0" borderId="0" xfId="47" applyFont="1" applyBorder="1" applyAlignment="1">
      <alignment horizontal="center" vertical="center"/>
    </xf>
    <xf numFmtId="0" fontId="21" fillId="0" borderId="0" xfId="47" applyFont="1" applyBorder="1" applyAlignment="1">
      <alignment horizontal="left" vertical="center" wrapText="1"/>
    </xf>
  </cellXfs>
  <cellStyles count="49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[0] 2" xfId="48"/>
    <cellStyle name="Millares 2" xfId="45"/>
    <cellStyle name="Millares 2 2" xfId="46"/>
    <cellStyle name="Neutral" xfId="8" builtinId="28" customBuiltin="1"/>
    <cellStyle name="Normal" xfId="0" builtinId="0"/>
    <cellStyle name="Normal 2" xfId="42"/>
    <cellStyle name="Normal 2 2" xfId="44"/>
    <cellStyle name="Normal 2 3" xfId="43"/>
    <cellStyle name="Normal 4" xfId="47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85726</xdr:colOff>
      <xdr:row>53</xdr:row>
      <xdr:rowOff>38100</xdr:rowOff>
    </xdr:from>
    <xdr:ext cx="2457449" cy="704850"/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123826" y="7791450"/>
          <a:ext cx="2457449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47625</xdr:colOff>
      <xdr:row>0</xdr:row>
      <xdr:rowOff>38101</xdr:rowOff>
    </xdr:from>
    <xdr:ext cx="2476011" cy="790574"/>
    <xdr:pic>
      <xdr:nvPicPr>
        <xdr:cNvPr id="3" name="12 Imagen" descr="Resultado de imagen de LOGO SEN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85725" y="38101"/>
          <a:ext cx="2476011" cy="790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57151</xdr:colOff>
      <xdr:row>54</xdr:row>
      <xdr:rowOff>57150</xdr:rowOff>
    </xdr:from>
    <xdr:ext cx="2038350" cy="685800"/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152401" y="9020175"/>
          <a:ext cx="20383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47625</xdr:colOff>
      <xdr:row>1</xdr:row>
      <xdr:rowOff>47625</xdr:rowOff>
    </xdr:from>
    <xdr:ext cx="2076449" cy="581025"/>
    <xdr:pic>
      <xdr:nvPicPr>
        <xdr:cNvPr id="3" name="12 Imagen" descr="Resultado de imagen de LOGO SEN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142875" y="200025"/>
          <a:ext cx="2076449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68610" name="Control 2" hidden="1">
              <a:extLst>
                <a:ext uri="{63B3BB69-23CF-44E3-9099-C40C66FF867C}">
                  <a14:compatExt spid="_x0000_s686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69634" name="Control 2" hidden="1">
              <a:extLst>
                <a:ext uri="{63B3BB69-23CF-44E3-9099-C40C66FF867C}">
                  <a14:compatExt spid="_x0000_s696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65538" name="Control 2" hidden="1">
              <a:extLst>
                <a:ext uri="{63B3BB69-23CF-44E3-9099-C40C66FF867C}">
                  <a14:compatExt spid="_x0000_s655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2.emf"/><Relationship Id="rId4" Type="http://schemas.openxmlformats.org/officeDocument/2006/relationships/control" Target="../activeX/activeX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S142"/>
  <sheetViews>
    <sheetView showGridLines="0" topLeftCell="A78" zoomScaleNormal="100" zoomScaleSheetLayoutView="100" workbookViewId="0">
      <selection activeCell="U104" sqref="U104"/>
    </sheetView>
  </sheetViews>
  <sheetFormatPr baseColWidth="10" defaultColWidth="11.5703125" defaultRowHeight="11.25" x14ac:dyDescent="0.25"/>
  <cols>
    <col min="1" max="1" width="0.5703125" style="43" customWidth="1"/>
    <col min="2" max="2" width="6.140625" style="43" customWidth="1"/>
    <col min="3" max="3" width="32.5703125" style="43" customWidth="1"/>
    <col min="4" max="4" width="7.85546875" style="44" hidden="1" customWidth="1"/>
    <col min="5" max="5" width="16.140625" style="122" customWidth="1"/>
    <col min="6" max="6" width="2.42578125" style="43" customWidth="1"/>
    <col min="7" max="7" width="16.140625" style="45" customWidth="1"/>
    <col min="8" max="8" width="1" style="45" customWidth="1"/>
    <col min="9" max="9" width="17.140625" style="45" hidden="1" customWidth="1"/>
    <col min="10" max="10" width="2.7109375" style="45" customWidth="1"/>
    <col min="11" max="11" width="4.85546875" style="43" customWidth="1"/>
    <col min="12" max="12" width="30" style="43" customWidth="1"/>
    <col min="13" max="13" width="3.85546875" style="44" hidden="1" customWidth="1"/>
    <col min="14" max="14" width="19.42578125" style="43" customWidth="1"/>
    <col min="15" max="15" width="4.140625" style="43" customWidth="1"/>
    <col min="16" max="16" width="18.7109375" style="43" bestFit="1" customWidth="1"/>
    <col min="17" max="17" width="0.5703125" style="43" customWidth="1"/>
    <col min="18" max="18" width="17.85546875" style="43" hidden="1" customWidth="1"/>
    <col min="19" max="19" width="1.28515625" style="43" customWidth="1"/>
    <col min="20" max="20" width="1.140625" style="43" customWidth="1"/>
    <col min="21" max="21" width="15" style="43" bestFit="1" customWidth="1"/>
    <col min="22" max="16384" width="11.5703125" style="43"/>
  </cols>
  <sheetData>
    <row r="1" spans="1:19" s="46" customFormat="1" ht="15" customHeight="1" x14ac:dyDescent="0.25">
      <c r="A1" s="276"/>
      <c r="B1" s="47"/>
      <c r="C1" s="48"/>
      <c r="D1" s="48"/>
      <c r="E1" s="295" t="s">
        <v>698</v>
      </c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7"/>
    </row>
    <row r="2" spans="1:19" s="46" customFormat="1" ht="15.75" customHeight="1" x14ac:dyDescent="0.25">
      <c r="A2" s="277"/>
      <c r="B2" s="49"/>
      <c r="C2" s="149"/>
      <c r="D2" s="149"/>
      <c r="E2" s="298" t="s">
        <v>699</v>
      </c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300"/>
    </row>
    <row r="3" spans="1:19" s="46" customFormat="1" ht="18" customHeight="1" x14ac:dyDescent="0.25">
      <c r="A3" s="277"/>
      <c r="B3" s="50"/>
      <c r="C3" s="150"/>
      <c r="D3" s="150"/>
      <c r="E3" s="298" t="s">
        <v>1057</v>
      </c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300"/>
    </row>
    <row r="4" spans="1:19" s="46" customFormat="1" ht="18.75" customHeight="1" thickBot="1" x14ac:dyDescent="0.3">
      <c r="A4" s="277"/>
      <c r="B4" s="51"/>
      <c r="C4" s="52"/>
      <c r="D4" s="52"/>
      <c r="E4" s="301" t="s">
        <v>700</v>
      </c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3"/>
    </row>
    <row r="5" spans="1:19" s="46" customFormat="1" ht="1.5" customHeight="1" x14ac:dyDescent="0.25">
      <c r="A5" s="277"/>
      <c r="B5" s="53"/>
      <c r="C5" s="54"/>
      <c r="D5" s="55"/>
      <c r="E5" s="121"/>
      <c r="F5" s="54"/>
      <c r="G5" s="56"/>
      <c r="H5" s="56"/>
      <c r="I5" s="56"/>
      <c r="J5" s="56"/>
      <c r="K5" s="54"/>
      <c r="L5" s="54"/>
      <c r="M5" s="55"/>
      <c r="N5" s="54"/>
      <c r="O5" s="54"/>
      <c r="P5" s="54"/>
      <c r="Q5" s="54"/>
      <c r="R5" s="54"/>
      <c r="S5" s="57"/>
    </row>
    <row r="6" spans="1:19" s="46" customFormat="1" x14ac:dyDescent="0.25">
      <c r="A6" s="277"/>
      <c r="B6" s="58"/>
      <c r="C6" s="151"/>
      <c r="D6" s="262" t="s">
        <v>701</v>
      </c>
      <c r="E6" s="153" t="s">
        <v>702</v>
      </c>
      <c r="F6" s="152"/>
      <c r="G6" s="152" t="s">
        <v>702</v>
      </c>
      <c r="H6" s="152"/>
      <c r="I6" s="261" t="s">
        <v>703</v>
      </c>
      <c r="J6" s="152"/>
      <c r="K6" s="152"/>
      <c r="L6" s="278"/>
      <c r="M6" s="262" t="s">
        <v>701</v>
      </c>
      <c r="N6" s="152" t="s">
        <v>702</v>
      </c>
      <c r="O6" s="152"/>
      <c r="P6" s="152" t="s">
        <v>702</v>
      </c>
      <c r="Q6" s="152"/>
      <c r="R6" s="261" t="s">
        <v>703</v>
      </c>
      <c r="S6" s="59"/>
    </row>
    <row r="7" spans="1:19" s="46" customFormat="1" x14ac:dyDescent="0.25">
      <c r="A7" s="277"/>
      <c r="B7" s="58"/>
      <c r="C7" s="151"/>
      <c r="D7" s="262"/>
      <c r="E7" s="294">
        <v>45901</v>
      </c>
      <c r="F7" s="262"/>
      <c r="G7" s="294">
        <v>45809</v>
      </c>
      <c r="H7" s="262"/>
      <c r="I7" s="262"/>
      <c r="J7" s="262"/>
      <c r="K7" s="152"/>
      <c r="L7" s="151"/>
      <c r="M7" s="262"/>
      <c r="N7" s="294">
        <f>+E7</f>
        <v>45901</v>
      </c>
      <c r="O7" s="262"/>
      <c r="P7" s="294">
        <f>+G7</f>
        <v>45809</v>
      </c>
      <c r="Q7" s="262"/>
      <c r="R7" s="262"/>
      <c r="S7" s="59"/>
    </row>
    <row r="8" spans="1:19" s="137" customFormat="1" x14ac:dyDescent="0.25">
      <c r="A8" s="279"/>
      <c r="B8" s="258" t="s">
        <v>704</v>
      </c>
      <c r="C8" s="262" t="s">
        <v>705</v>
      </c>
      <c r="D8" s="262"/>
      <c r="E8" s="153"/>
      <c r="F8" s="152"/>
      <c r="G8" s="180"/>
      <c r="H8" s="180"/>
      <c r="I8" s="180"/>
      <c r="J8" s="180"/>
      <c r="K8" s="262" t="s">
        <v>704</v>
      </c>
      <c r="L8" s="262" t="s">
        <v>706</v>
      </c>
      <c r="M8" s="262"/>
      <c r="N8" s="152"/>
      <c r="O8" s="152"/>
      <c r="P8" s="152"/>
      <c r="Q8" s="152"/>
      <c r="R8" s="152"/>
      <c r="S8" s="136"/>
    </row>
    <row r="9" spans="1:19" s="46" customFormat="1" x14ac:dyDescent="0.25">
      <c r="A9" s="277"/>
      <c r="B9" s="58"/>
      <c r="C9" s="151"/>
      <c r="D9" s="262"/>
      <c r="E9" s="158"/>
      <c r="F9" s="152"/>
      <c r="G9" s="158"/>
      <c r="H9" s="159"/>
      <c r="I9" s="159"/>
      <c r="J9" s="159"/>
      <c r="K9" s="152"/>
      <c r="L9" s="151"/>
      <c r="M9" s="262"/>
      <c r="N9" s="160"/>
      <c r="O9" s="161"/>
      <c r="P9" s="160"/>
      <c r="Q9" s="151"/>
      <c r="R9" s="151"/>
      <c r="S9" s="59"/>
    </row>
    <row r="10" spans="1:19" s="46" customFormat="1" x14ac:dyDescent="0.25">
      <c r="A10" s="277"/>
      <c r="B10" s="58"/>
      <c r="C10" s="162" t="s">
        <v>707</v>
      </c>
      <c r="D10" s="262"/>
      <c r="E10" s="123">
        <f>SUM(E11:E13)</f>
        <v>4159834189.3800001</v>
      </c>
      <c r="F10" s="163"/>
      <c r="G10" s="61">
        <f>SUM(G11:G13)</f>
        <v>4482617575.8599997</v>
      </c>
      <c r="H10" s="164"/>
      <c r="I10" s="62">
        <f>+E10-G10</f>
        <v>-322783386.47999954</v>
      </c>
      <c r="J10" s="165"/>
      <c r="K10" s="152"/>
      <c r="L10" s="162" t="s">
        <v>708</v>
      </c>
      <c r="M10" s="262"/>
      <c r="N10" s="63">
        <f>SUM(N11:N14)</f>
        <v>37399737637.379997</v>
      </c>
      <c r="O10" s="163"/>
      <c r="P10" s="63">
        <f>SUM(P11:P14)</f>
        <v>44937059134.07</v>
      </c>
      <c r="Q10" s="144"/>
      <c r="R10" s="63">
        <f>+N10-P10</f>
        <v>-7537321496.6900024</v>
      </c>
      <c r="S10" s="64"/>
    </row>
    <row r="11" spans="1:19" s="46" customFormat="1" x14ac:dyDescent="0.25">
      <c r="A11" s="277"/>
      <c r="B11" s="58">
        <v>11</v>
      </c>
      <c r="C11" s="151" t="s">
        <v>709</v>
      </c>
      <c r="D11" s="154" t="s">
        <v>710</v>
      </c>
      <c r="E11" s="168">
        <f>+E64</f>
        <v>0</v>
      </c>
      <c r="F11" s="65"/>
      <c r="G11" s="169">
        <f>+G64</f>
        <v>0</v>
      </c>
      <c r="H11" s="39"/>
      <c r="I11" s="66">
        <f>+E11-G11</f>
        <v>0</v>
      </c>
      <c r="J11" s="67"/>
      <c r="K11" s="151">
        <v>23</v>
      </c>
      <c r="L11" s="151" t="s">
        <v>711</v>
      </c>
      <c r="M11" s="154" t="s">
        <v>860</v>
      </c>
      <c r="N11" s="160">
        <f>+N66</f>
        <v>1511829781.0999999</v>
      </c>
      <c r="O11" s="151"/>
      <c r="P11" s="160">
        <f>+P66</f>
        <v>1511829781.0999999</v>
      </c>
      <c r="Q11" s="39"/>
      <c r="R11" s="39">
        <f>+N12-P12</f>
        <v>-10400940140.93</v>
      </c>
      <c r="S11" s="59"/>
    </row>
    <row r="12" spans="1:19" s="46" customFormat="1" x14ac:dyDescent="0.25">
      <c r="A12" s="277"/>
      <c r="B12" s="58">
        <v>13</v>
      </c>
      <c r="C12" s="151" t="s">
        <v>713</v>
      </c>
      <c r="D12" s="154" t="s">
        <v>714</v>
      </c>
      <c r="E12" s="168">
        <f>+E70</f>
        <v>337108018.93999994</v>
      </c>
      <c r="F12" s="65"/>
      <c r="G12" s="169">
        <f>+G70</f>
        <v>338769182.93999994</v>
      </c>
      <c r="H12" s="39"/>
      <c r="I12" s="66">
        <f>+E12-G12</f>
        <v>-1661164</v>
      </c>
      <c r="J12" s="67"/>
      <c r="K12" s="170">
        <v>24</v>
      </c>
      <c r="L12" s="151" t="s">
        <v>715</v>
      </c>
      <c r="M12" s="154" t="s">
        <v>712</v>
      </c>
      <c r="N12" s="169">
        <f>+N69</f>
        <v>2841515250.1199999</v>
      </c>
      <c r="O12" s="65"/>
      <c r="P12" s="169">
        <f>+P69</f>
        <v>13242455391.049999</v>
      </c>
      <c r="Q12" s="39"/>
      <c r="R12" s="39">
        <f>+N13-P13</f>
        <v>2863618644.2400017</v>
      </c>
      <c r="S12" s="59"/>
    </row>
    <row r="13" spans="1:19" s="46" customFormat="1" x14ac:dyDescent="0.25">
      <c r="A13" s="277"/>
      <c r="B13" s="58">
        <v>19</v>
      </c>
      <c r="C13" s="151" t="s">
        <v>458</v>
      </c>
      <c r="D13" s="262" t="s">
        <v>958</v>
      </c>
      <c r="E13" s="168">
        <f>+E75</f>
        <v>3822726170.4400001</v>
      </c>
      <c r="F13" s="65"/>
      <c r="G13" s="169">
        <f>+G75</f>
        <v>4143848392.9200001</v>
      </c>
      <c r="H13" s="39"/>
      <c r="I13" s="66">
        <f>+E13-G13</f>
        <v>-321122222.48000002</v>
      </c>
      <c r="J13" s="67"/>
      <c r="K13" s="170">
        <v>25</v>
      </c>
      <c r="L13" s="151" t="s">
        <v>717</v>
      </c>
      <c r="M13" s="154" t="s">
        <v>718</v>
      </c>
      <c r="N13" s="211">
        <f>+N79</f>
        <v>33046392606.16</v>
      </c>
      <c r="O13" s="65"/>
      <c r="P13" s="211">
        <f>+P79</f>
        <v>30182773961.919998</v>
      </c>
      <c r="Q13" s="39"/>
      <c r="R13" s="39"/>
      <c r="S13" s="59"/>
    </row>
    <row r="14" spans="1:19" s="46" customFormat="1" x14ac:dyDescent="0.25">
      <c r="A14" s="277"/>
      <c r="B14" s="58"/>
      <c r="C14" s="151"/>
      <c r="D14" s="262"/>
      <c r="E14" s="158"/>
      <c r="F14" s="160"/>
      <c r="G14" s="175"/>
      <c r="H14" s="175"/>
      <c r="I14" s="175"/>
      <c r="J14" s="159"/>
      <c r="K14" s="170"/>
      <c r="L14" s="151"/>
      <c r="M14" s="154"/>
      <c r="N14" s="211"/>
      <c r="O14" s="65"/>
      <c r="P14" s="39"/>
      <c r="Q14" s="144"/>
      <c r="R14" s="63">
        <f>+N17-P17</f>
        <v>-29378846.529998779</v>
      </c>
      <c r="S14" s="59"/>
    </row>
    <row r="15" spans="1:19" s="46" customFormat="1" x14ac:dyDescent="0.25">
      <c r="A15" s="277"/>
      <c r="B15" s="58"/>
      <c r="C15" s="151"/>
      <c r="D15" s="262"/>
      <c r="E15" s="158"/>
      <c r="F15" s="160"/>
      <c r="G15" s="175"/>
      <c r="H15" s="175"/>
      <c r="I15" s="175"/>
      <c r="J15" s="159"/>
      <c r="K15" s="170"/>
      <c r="L15" s="151"/>
      <c r="M15" s="262"/>
      <c r="N15" s="39"/>
      <c r="O15" s="65"/>
      <c r="P15" s="39"/>
      <c r="Q15" s="144"/>
      <c r="R15" s="144"/>
      <c r="S15" s="59"/>
    </row>
    <row r="16" spans="1:19" s="46" customFormat="1" x14ac:dyDescent="0.25">
      <c r="A16" s="277"/>
      <c r="B16" s="58"/>
      <c r="C16" s="151"/>
      <c r="D16" s="262"/>
      <c r="E16" s="158"/>
      <c r="F16" s="160"/>
      <c r="G16" s="158"/>
      <c r="H16" s="175"/>
      <c r="I16" s="175"/>
      <c r="J16" s="159"/>
      <c r="K16" s="170"/>
      <c r="L16" s="151"/>
      <c r="M16" s="262"/>
      <c r="N16" s="39"/>
      <c r="O16" s="65"/>
      <c r="P16" s="39"/>
      <c r="Q16" s="144"/>
      <c r="R16" s="144"/>
      <c r="S16" s="59"/>
    </row>
    <row r="17" spans="1:19" s="46" customFormat="1" x14ac:dyDescent="0.25">
      <c r="A17" s="277"/>
      <c r="B17" s="58"/>
      <c r="C17" s="162" t="s">
        <v>719</v>
      </c>
      <c r="D17" s="262"/>
      <c r="E17" s="123">
        <f>SUM(E18:E19)</f>
        <v>227381276203.55005</v>
      </c>
      <c r="F17" s="163"/>
      <c r="G17" s="61">
        <f>SUM(G18:G19)</f>
        <v>229699207812.72998</v>
      </c>
      <c r="H17" s="164"/>
      <c r="I17" s="61">
        <f>+E17-G17</f>
        <v>-2317931609.1799316</v>
      </c>
      <c r="J17" s="165"/>
      <c r="K17" s="170"/>
      <c r="L17" s="162" t="s">
        <v>720</v>
      </c>
      <c r="M17" s="262"/>
      <c r="N17" s="63">
        <f>+N19+N20+N18</f>
        <v>12527849790.32</v>
      </c>
      <c r="O17" s="65"/>
      <c r="P17" s="63">
        <f>+P18+P20+P19</f>
        <v>12557228636.849998</v>
      </c>
      <c r="Q17" s="39"/>
      <c r="R17" s="39">
        <f>+N20-P20</f>
        <v>-3308631.5300002098</v>
      </c>
      <c r="S17" s="59"/>
    </row>
    <row r="18" spans="1:19" x14ac:dyDescent="0.25">
      <c r="A18" s="58"/>
      <c r="B18" s="58">
        <v>16</v>
      </c>
      <c r="C18" s="151" t="s">
        <v>723</v>
      </c>
      <c r="D18" s="154" t="s">
        <v>952</v>
      </c>
      <c r="E18" s="168">
        <f>+E84</f>
        <v>202181453839.97003</v>
      </c>
      <c r="F18" s="65"/>
      <c r="G18" s="169">
        <f>+G84</f>
        <v>203244573546.31</v>
      </c>
      <c r="H18" s="39"/>
      <c r="I18" s="39"/>
      <c r="J18" s="67"/>
      <c r="K18" s="151">
        <v>23</v>
      </c>
      <c r="L18" s="151" t="s">
        <v>711</v>
      </c>
      <c r="M18" s="154" t="s">
        <v>860</v>
      </c>
      <c r="N18" s="160">
        <f>+N84</f>
        <v>6227725552.8999996</v>
      </c>
      <c r="O18" s="151"/>
      <c r="P18" s="280">
        <f>+P85</f>
        <v>6227725552.8999996</v>
      </c>
      <c r="Q18" s="39"/>
      <c r="R18" s="39"/>
      <c r="S18" s="59"/>
    </row>
    <row r="19" spans="1:19" x14ac:dyDescent="0.25">
      <c r="A19" s="58"/>
      <c r="B19" s="58">
        <v>19</v>
      </c>
      <c r="C19" s="151" t="s">
        <v>724</v>
      </c>
      <c r="D19" s="262" t="s">
        <v>958</v>
      </c>
      <c r="E19" s="168">
        <f>+E102</f>
        <v>25199822363.580002</v>
      </c>
      <c r="F19" s="65"/>
      <c r="G19" s="169">
        <f>+G102</f>
        <v>26454634266.419998</v>
      </c>
      <c r="H19" s="39"/>
      <c r="I19" s="39">
        <f>+E18-G18</f>
        <v>-1063119706.3399658</v>
      </c>
      <c r="J19" s="67"/>
      <c r="K19" s="170">
        <v>25</v>
      </c>
      <c r="L19" s="151" t="s">
        <v>717</v>
      </c>
      <c r="M19" s="154" t="s">
        <v>718</v>
      </c>
      <c r="N19" s="169">
        <f>+N86</f>
        <v>2401873832.1300001</v>
      </c>
      <c r="O19" s="65"/>
      <c r="P19" s="280">
        <f>+P86</f>
        <v>2427944047.1300001</v>
      </c>
      <c r="Q19" s="70"/>
      <c r="R19" s="71">
        <f>+N22-P22</f>
        <v>-7566700343.2200012</v>
      </c>
      <c r="S19" s="59"/>
    </row>
    <row r="20" spans="1:19" ht="9" customHeight="1" x14ac:dyDescent="0.25">
      <c r="A20" s="58"/>
      <c r="B20" s="151"/>
      <c r="C20" s="151"/>
      <c r="D20" s="152"/>
      <c r="E20" s="158"/>
      <c r="F20" s="151"/>
      <c r="G20" s="159"/>
      <c r="H20" s="39"/>
      <c r="I20" s="66">
        <f>+E19-G19</f>
        <v>-1254811902.8399963</v>
      </c>
      <c r="J20" s="67"/>
      <c r="K20" s="170">
        <v>27</v>
      </c>
      <c r="L20" s="151" t="s">
        <v>721</v>
      </c>
      <c r="M20" s="154" t="s">
        <v>722</v>
      </c>
      <c r="N20" s="169">
        <f>+N88</f>
        <v>3898250405.29</v>
      </c>
      <c r="O20" s="65"/>
      <c r="P20" s="169">
        <f>+P88</f>
        <v>3901559036.8200002</v>
      </c>
      <c r="Q20" s="72"/>
      <c r="R20" s="72"/>
      <c r="S20" s="59"/>
    </row>
    <row r="21" spans="1:19" x14ac:dyDescent="0.25">
      <c r="A21" s="58"/>
      <c r="B21" s="58"/>
      <c r="C21" s="151"/>
      <c r="D21" s="152"/>
      <c r="E21" s="158"/>
      <c r="F21" s="151"/>
      <c r="G21" s="159"/>
      <c r="H21" s="39"/>
      <c r="I21" s="39"/>
      <c r="J21" s="67"/>
      <c r="K21" s="170"/>
      <c r="L21" s="151"/>
      <c r="M21" s="152"/>
      <c r="N21" s="151"/>
      <c r="O21" s="151"/>
      <c r="P21" s="151"/>
      <c r="Q21" s="160"/>
      <c r="R21" s="160"/>
      <c r="S21" s="59"/>
    </row>
    <row r="22" spans="1:19" x14ac:dyDescent="0.25">
      <c r="A22" s="58"/>
      <c r="B22" s="58"/>
      <c r="C22" s="151"/>
      <c r="D22" s="262"/>
      <c r="E22" s="124"/>
      <c r="F22" s="65"/>
      <c r="G22" s="39"/>
      <c r="H22" s="39"/>
      <c r="I22" s="39"/>
      <c r="J22" s="67"/>
      <c r="K22" s="151"/>
      <c r="L22" s="149" t="s">
        <v>725</v>
      </c>
      <c r="M22" s="262"/>
      <c r="N22" s="71">
        <f>+N17+N10</f>
        <v>49927587427.699997</v>
      </c>
      <c r="O22" s="73"/>
      <c r="P22" s="71">
        <f>+P17+P10</f>
        <v>57494287770.919998</v>
      </c>
      <c r="Q22" s="144"/>
      <c r="R22" s="62">
        <f>+N27-P27</f>
        <v>4925985347.559967</v>
      </c>
      <c r="S22" s="59"/>
    </row>
    <row r="23" spans="1:19" x14ac:dyDescent="0.25">
      <c r="A23" s="58"/>
      <c r="B23" s="58"/>
      <c r="C23" s="151"/>
      <c r="D23" s="262"/>
      <c r="E23" s="124"/>
      <c r="F23" s="65"/>
      <c r="G23" s="39"/>
      <c r="H23" s="39"/>
      <c r="I23" s="39"/>
      <c r="J23" s="67"/>
      <c r="K23" s="151"/>
      <c r="L23" s="149"/>
      <c r="M23" s="262"/>
      <c r="N23" s="70"/>
      <c r="O23" s="73"/>
      <c r="P23" s="70"/>
      <c r="Q23" s="144"/>
      <c r="R23" s="84"/>
      <c r="S23" s="59"/>
    </row>
    <row r="24" spans="1:19" x14ac:dyDescent="0.25">
      <c r="A24" s="58"/>
      <c r="B24" s="58"/>
      <c r="C24" s="151"/>
      <c r="D24" s="262"/>
      <c r="E24" s="158"/>
      <c r="F24" s="160"/>
      <c r="G24" s="175"/>
      <c r="H24" s="175"/>
      <c r="I24" s="175"/>
      <c r="J24" s="67"/>
      <c r="K24" s="152"/>
      <c r="L24" s="262" t="s">
        <v>437</v>
      </c>
      <c r="M24" s="262"/>
      <c r="N24" s="160">
        <f>+N22+N27</f>
        <v>231541110392.92896</v>
      </c>
      <c r="O24" s="160"/>
      <c r="P24" s="160">
        <f>+P22+P27</f>
        <v>234181825388.58899</v>
      </c>
      <c r="Q24" s="39"/>
      <c r="R24" s="66">
        <f>+N26-P26</f>
        <v>4925985347.559967</v>
      </c>
      <c r="S24" s="59"/>
    </row>
    <row r="25" spans="1:19" x14ac:dyDescent="0.25">
      <c r="A25" s="58"/>
      <c r="B25" s="58"/>
      <c r="C25" s="151"/>
      <c r="D25" s="262"/>
      <c r="E25" s="182"/>
      <c r="F25" s="161"/>
      <c r="G25" s="182"/>
      <c r="H25" s="185"/>
      <c r="I25" s="185"/>
      <c r="J25" s="184"/>
      <c r="K25" s="149">
        <v>3</v>
      </c>
      <c r="L25" s="149" t="s">
        <v>726</v>
      </c>
      <c r="M25" s="262"/>
      <c r="N25" s="151"/>
      <c r="O25" s="151"/>
      <c r="P25" s="151"/>
      <c r="Q25" s="160"/>
      <c r="R25" s="160"/>
      <c r="S25" s="59"/>
    </row>
    <row r="26" spans="1:19" ht="12" thickBot="1" x14ac:dyDescent="0.3">
      <c r="A26" s="58"/>
      <c r="B26" s="58"/>
      <c r="C26" s="149" t="s">
        <v>729</v>
      </c>
      <c r="D26" s="262"/>
      <c r="E26" s="125">
        <f>+E17+E10</f>
        <v>231541110392.93005</v>
      </c>
      <c r="F26" s="163"/>
      <c r="G26" s="75">
        <f>+G17+G10</f>
        <v>234181825388.58997</v>
      </c>
      <c r="H26" s="164"/>
      <c r="I26" s="75">
        <f>+E26-G26</f>
        <v>-2640714995.6599121</v>
      </c>
      <c r="J26" s="184"/>
      <c r="K26" s="151">
        <v>31</v>
      </c>
      <c r="L26" s="151" t="s">
        <v>727</v>
      </c>
      <c r="M26" s="154" t="s">
        <v>728</v>
      </c>
      <c r="N26" s="169">
        <f>+N97</f>
        <v>181613522965.22897</v>
      </c>
      <c r="O26" s="161"/>
      <c r="P26" s="169">
        <f>+P97</f>
        <v>176687537617.66901</v>
      </c>
      <c r="Q26" s="144"/>
      <c r="R26" s="76">
        <f>+N30-P30</f>
        <v>-2640714995.6600342</v>
      </c>
      <c r="S26" s="59"/>
    </row>
    <row r="27" spans="1:19" ht="12" thickTop="1" x14ac:dyDescent="0.25">
      <c r="A27" s="58"/>
      <c r="B27" s="58"/>
      <c r="C27" s="149"/>
      <c r="D27" s="262"/>
      <c r="E27" s="281"/>
      <c r="F27" s="163"/>
      <c r="G27" s="164"/>
      <c r="H27" s="164"/>
      <c r="I27" s="164"/>
      <c r="J27" s="184"/>
      <c r="K27" s="151"/>
      <c r="L27" s="149" t="s">
        <v>959</v>
      </c>
      <c r="M27" s="154"/>
      <c r="N27" s="63">
        <f>+N26</f>
        <v>181613522965.22897</v>
      </c>
      <c r="O27" s="163"/>
      <c r="P27" s="63">
        <f>+P26</f>
        <v>176687537617.66901</v>
      </c>
      <c r="Q27" s="144"/>
      <c r="R27" s="144"/>
      <c r="S27" s="59"/>
    </row>
    <row r="28" spans="1:19" x14ac:dyDescent="0.25">
      <c r="A28" s="58"/>
      <c r="B28" s="58"/>
      <c r="C28" s="149"/>
      <c r="D28" s="262"/>
      <c r="E28" s="281"/>
      <c r="F28" s="163"/>
      <c r="G28" s="164"/>
      <c r="H28" s="164"/>
      <c r="I28" s="164"/>
      <c r="J28" s="184"/>
      <c r="K28" s="151"/>
      <c r="L28" s="149"/>
      <c r="M28" s="154"/>
      <c r="N28" s="144"/>
      <c r="O28" s="163"/>
      <c r="P28" s="144"/>
      <c r="Q28" s="144"/>
      <c r="R28" s="144"/>
      <c r="S28" s="59"/>
    </row>
    <row r="29" spans="1:19" x14ac:dyDescent="0.25">
      <c r="A29" s="58"/>
      <c r="B29" s="58"/>
      <c r="C29" s="151"/>
      <c r="D29" s="262"/>
      <c r="E29" s="182"/>
      <c r="F29" s="160"/>
      <c r="G29" s="185"/>
      <c r="H29" s="185"/>
      <c r="I29" s="185"/>
      <c r="J29" s="170"/>
      <c r="K29" s="151"/>
      <c r="L29" s="151"/>
      <c r="M29" s="262"/>
      <c r="N29" s="160"/>
      <c r="O29" s="160"/>
      <c r="P29" s="160"/>
      <c r="Q29" s="160"/>
      <c r="R29" s="160"/>
      <c r="S29" s="59"/>
    </row>
    <row r="30" spans="1:19" ht="12" thickBot="1" x14ac:dyDescent="0.3">
      <c r="A30" s="58"/>
      <c r="B30" s="58"/>
      <c r="C30" s="151"/>
      <c r="D30" s="262"/>
      <c r="E30" s="182"/>
      <c r="F30" s="160"/>
      <c r="G30" s="185"/>
      <c r="H30" s="185"/>
      <c r="I30" s="185"/>
      <c r="J30" s="184"/>
      <c r="K30" s="151"/>
      <c r="L30" s="149" t="s">
        <v>730</v>
      </c>
      <c r="M30" s="262"/>
      <c r="N30" s="76">
        <f>+N22+N27</f>
        <v>231541110392.92896</v>
      </c>
      <c r="O30" s="163"/>
      <c r="P30" s="76">
        <f>+P22+P27</f>
        <v>234181825388.58899</v>
      </c>
      <c r="Q30" s="160"/>
      <c r="R30" s="160"/>
      <c r="S30" s="59"/>
    </row>
    <row r="31" spans="1:19" ht="12" thickTop="1" x14ac:dyDescent="0.25">
      <c r="A31" s="58"/>
      <c r="B31" s="58"/>
      <c r="C31" s="149" t="s">
        <v>731</v>
      </c>
      <c r="D31" s="262"/>
      <c r="E31" s="126">
        <f>SUM(E32:E34)</f>
        <v>0</v>
      </c>
      <c r="F31" s="73"/>
      <c r="G31" s="40">
        <f>SUM(G32:G34)</f>
        <v>0</v>
      </c>
      <c r="H31" s="41"/>
      <c r="I31" s="40">
        <f>SUM(I32:I34)</f>
        <v>0</v>
      </c>
      <c r="J31" s="78"/>
      <c r="K31" s="151"/>
      <c r="L31" s="151"/>
      <c r="M31" s="262"/>
      <c r="N31" s="160"/>
      <c r="O31" s="160"/>
      <c r="P31" s="160"/>
      <c r="Q31" s="70"/>
      <c r="R31" s="71">
        <f>SUM(R32:R34)</f>
        <v>0</v>
      </c>
      <c r="S31" s="79"/>
    </row>
    <row r="32" spans="1:19" x14ac:dyDescent="0.25">
      <c r="A32" s="58"/>
      <c r="B32" s="58">
        <v>81</v>
      </c>
      <c r="C32" s="151" t="s">
        <v>733</v>
      </c>
      <c r="D32" s="154" t="s">
        <v>734</v>
      </c>
      <c r="E32" s="168">
        <f>+E111</f>
        <v>0</v>
      </c>
      <c r="F32" s="161"/>
      <c r="G32" s="169">
        <f>+G111</f>
        <v>282747905.33999997</v>
      </c>
      <c r="H32" s="39"/>
      <c r="I32" s="66">
        <f>+E32-G32</f>
        <v>-282747905.33999997</v>
      </c>
      <c r="J32" s="184"/>
      <c r="K32" s="151"/>
      <c r="L32" s="149" t="s">
        <v>732</v>
      </c>
      <c r="M32" s="262"/>
      <c r="N32" s="71">
        <f>SUM(N33:N35)</f>
        <v>0</v>
      </c>
      <c r="O32" s="161"/>
      <c r="P32" s="71">
        <f>SUM(P33:P35)</f>
        <v>0</v>
      </c>
      <c r="Q32" s="39"/>
      <c r="R32" s="185">
        <f>+N33-P33</f>
        <v>1432738876066</v>
      </c>
      <c r="S32" s="59"/>
    </row>
    <row r="33" spans="1:19" x14ac:dyDescent="0.25">
      <c r="A33" s="58"/>
      <c r="B33" s="58">
        <v>83</v>
      </c>
      <c r="C33" s="151" t="s">
        <v>736</v>
      </c>
      <c r="D33" s="154" t="s">
        <v>737</v>
      </c>
      <c r="E33" s="168">
        <f>+E113</f>
        <v>15029486420.27</v>
      </c>
      <c r="F33" s="161"/>
      <c r="G33" s="169">
        <f>+G113</f>
        <v>13398151630.4</v>
      </c>
      <c r="H33" s="39"/>
      <c r="I33" s="185">
        <f>+E33-G33</f>
        <v>1631334789.8700008</v>
      </c>
      <c r="J33" s="184"/>
      <c r="K33" s="151">
        <v>91</v>
      </c>
      <c r="L33" s="151" t="s">
        <v>735</v>
      </c>
      <c r="M33" s="154" t="s">
        <v>734</v>
      </c>
      <c r="N33" s="169">
        <f>+N111</f>
        <v>12616015431747.1</v>
      </c>
      <c r="O33" s="161"/>
      <c r="P33" s="169">
        <f>+P111</f>
        <v>11183276555681.1</v>
      </c>
      <c r="Q33" s="39"/>
      <c r="R33" s="185">
        <f>+N34-P34</f>
        <v>0</v>
      </c>
      <c r="S33" s="79"/>
    </row>
    <row r="34" spans="1:19" x14ac:dyDescent="0.25">
      <c r="A34" s="58"/>
      <c r="B34" s="58">
        <v>89</v>
      </c>
      <c r="C34" s="151" t="s">
        <v>739</v>
      </c>
      <c r="D34" s="154" t="s">
        <v>737</v>
      </c>
      <c r="E34" s="66">
        <f>+E119</f>
        <v>-15029486420.27</v>
      </c>
      <c r="F34" s="161"/>
      <c r="G34" s="66">
        <f>+G119</f>
        <v>-13680899535.74</v>
      </c>
      <c r="H34" s="39"/>
      <c r="I34" s="185">
        <f>+E34-G34</f>
        <v>-1348586884.5300007</v>
      </c>
      <c r="J34" s="184"/>
      <c r="K34" s="170">
        <v>93</v>
      </c>
      <c r="L34" s="151" t="s">
        <v>738</v>
      </c>
      <c r="M34" s="154" t="s">
        <v>737</v>
      </c>
      <c r="N34" s="169">
        <f>+N114</f>
        <v>567344987.55999994</v>
      </c>
      <c r="O34" s="161"/>
      <c r="P34" s="169">
        <f>+P114</f>
        <v>567344987.55999994</v>
      </c>
      <c r="Q34" s="39"/>
      <c r="R34" s="66">
        <f>+N35-P35</f>
        <v>-1432738876066</v>
      </c>
      <c r="S34" s="79"/>
    </row>
    <row r="35" spans="1:19" ht="7.5" customHeight="1" x14ac:dyDescent="0.25">
      <c r="A35" s="58"/>
      <c r="B35" s="58"/>
      <c r="C35" s="151"/>
      <c r="D35" s="152"/>
      <c r="E35" s="158"/>
      <c r="F35" s="151"/>
      <c r="G35" s="159"/>
      <c r="H35" s="159"/>
      <c r="I35" s="159"/>
      <c r="J35" s="159"/>
      <c r="K35" s="170">
        <v>99</v>
      </c>
      <c r="L35" s="151" t="s">
        <v>740</v>
      </c>
      <c r="M35" s="154" t="s">
        <v>737</v>
      </c>
      <c r="N35" s="66">
        <f>+N119</f>
        <v>-12616582776734.66</v>
      </c>
      <c r="O35" s="39"/>
      <c r="P35" s="66">
        <f>+P119</f>
        <v>-11183843900668.66</v>
      </c>
      <c r="Q35" s="184"/>
      <c r="R35" s="184"/>
      <c r="S35" s="59"/>
    </row>
    <row r="36" spans="1:19" ht="0.75" customHeight="1" x14ac:dyDescent="0.25">
      <c r="A36" s="58"/>
      <c r="B36" s="58"/>
      <c r="C36" s="151"/>
      <c r="D36" s="152"/>
      <c r="E36" s="158"/>
      <c r="F36" s="151"/>
      <c r="G36" s="159"/>
      <c r="H36" s="159"/>
      <c r="I36" s="159"/>
      <c r="J36" s="159"/>
      <c r="K36" s="170"/>
      <c r="L36" s="151"/>
      <c r="M36" s="152"/>
      <c r="N36" s="184"/>
      <c r="O36" s="180"/>
      <c r="P36" s="185"/>
      <c r="Q36" s="184"/>
      <c r="R36" s="184"/>
      <c r="S36" s="59"/>
    </row>
    <row r="37" spans="1:19" ht="7.5" customHeight="1" x14ac:dyDescent="0.25">
      <c r="A37" s="58"/>
      <c r="B37" s="58"/>
      <c r="C37" s="151"/>
      <c r="D37" s="152"/>
      <c r="E37" s="182"/>
      <c r="F37" s="151"/>
      <c r="G37" s="170"/>
      <c r="H37" s="170"/>
      <c r="I37" s="170"/>
      <c r="J37" s="170"/>
      <c r="K37" s="170"/>
      <c r="L37" s="151"/>
      <c r="M37" s="152"/>
      <c r="N37" s="151"/>
      <c r="O37" s="151"/>
      <c r="P37" s="160"/>
      <c r="Q37" s="151"/>
      <c r="R37" s="151"/>
      <c r="S37" s="59"/>
    </row>
    <row r="38" spans="1:19" s="46" customFormat="1" x14ac:dyDescent="0.25">
      <c r="A38" s="277"/>
      <c r="B38" s="102"/>
      <c r="C38" s="103"/>
      <c r="D38" s="104"/>
      <c r="E38" s="127"/>
      <c r="F38" s="103"/>
      <c r="G38" s="105"/>
      <c r="H38" s="105"/>
      <c r="I38" s="105"/>
      <c r="J38" s="105"/>
      <c r="K38" s="103"/>
      <c r="L38" s="103"/>
      <c r="M38" s="104"/>
      <c r="N38" s="106"/>
      <c r="O38" s="103"/>
      <c r="P38" s="107"/>
      <c r="Q38" s="103"/>
      <c r="R38" s="103"/>
      <c r="S38" s="108"/>
    </row>
    <row r="39" spans="1:19" s="46" customFormat="1" x14ac:dyDescent="0.25">
      <c r="A39" s="277"/>
      <c r="B39" s="109"/>
      <c r="C39" s="186"/>
      <c r="D39" s="266"/>
      <c r="E39" s="282"/>
      <c r="F39" s="186"/>
      <c r="G39" s="266"/>
      <c r="H39" s="266"/>
      <c r="I39" s="266"/>
      <c r="J39" s="266"/>
      <c r="K39" s="186"/>
      <c r="L39" s="186"/>
      <c r="M39" s="266"/>
      <c r="N39" s="186"/>
      <c r="O39" s="186"/>
      <c r="P39" s="192"/>
      <c r="Q39" s="186"/>
      <c r="R39" s="186"/>
      <c r="S39" s="110"/>
    </row>
    <row r="40" spans="1:19" s="46" customFormat="1" x14ac:dyDescent="0.25">
      <c r="A40" s="277"/>
      <c r="B40" s="109"/>
      <c r="C40" s="186"/>
      <c r="D40" s="266"/>
      <c r="E40" s="282"/>
      <c r="F40" s="186"/>
      <c r="G40" s="266"/>
      <c r="H40" s="266"/>
      <c r="I40" s="266"/>
      <c r="J40" s="266"/>
      <c r="K40" s="186"/>
      <c r="L40" s="186"/>
      <c r="M40" s="266"/>
      <c r="N40" s="186"/>
      <c r="O40" s="186"/>
      <c r="P40" s="192"/>
      <c r="Q40" s="186"/>
      <c r="R40" s="186"/>
      <c r="S40" s="110"/>
    </row>
    <row r="41" spans="1:19" s="46" customFormat="1" x14ac:dyDescent="0.25">
      <c r="A41" s="277"/>
      <c r="B41" s="109"/>
      <c r="C41" s="186"/>
      <c r="D41" s="266"/>
      <c r="E41" s="282"/>
      <c r="F41" s="186"/>
      <c r="G41" s="266"/>
      <c r="H41" s="266"/>
      <c r="I41" s="266"/>
      <c r="J41" s="266"/>
      <c r="K41" s="186"/>
      <c r="L41" s="186"/>
      <c r="M41" s="266"/>
      <c r="N41" s="186"/>
      <c r="O41" s="186"/>
      <c r="P41" s="192"/>
      <c r="Q41" s="186"/>
      <c r="R41" s="186"/>
      <c r="S41" s="110"/>
    </row>
    <row r="42" spans="1:19" s="148" customFormat="1" ht="12" customHeight="1" x14ac:dyDescent="0.25">
      <c r="A42" s="283"/>
      <c r="B42" s="116"/>
      <c r="C42" s="284"/>
      <c r="D42" s="265"/>
      <c r="E42" s="285"/>
      <c r="F42" s="284"/>
      <c r="G42" s="265"/>
      <c r="H42" s="265"/>
      <c r="I42" s="265"/>
      <c r="J42" s="265"/>
      <c r="K42" s="284"/>
      <c r="L42" s="284"/>
      <c r="M42" s="265"/>
      <c r="N42" s="284"/>
      <c r="O42" s="284"/>
      <c r="P42" s="284"/>
      <c r="Q42" s="284"/>
      <c r="R42" s="284"/>
      <c r="S42" s="145"/>
    </row>
    <row r="43" spans="1:19" s="91" customFormat="1" ht="14.25" customHeight="1" x14ac:dyDescent="0.25">
      <c r="A43" s="286"/>
      <c r="B43" s="116"/>
      <c r="C43" s="305" t="s">
        <v>786</v>
      </c>
      <c r="D43" s="305"/>
      <c r="E43" s="305"/>
      <c r="F43" s="305"/>
      <c r="G43" s="305"/>
      <c r="H43" s="287"/>
      <c r="I43" s="287"/>
      <c r="J43" s="287"/>
      <c r="K43" s="287"/>
      <c r="L43" s="305" t="s">
        <v>953</v>
      </c>
      <c r="M43" s="305"/>
      <c r="N43" s="305"/>
      <c r="O43" s="305"/>
      <c r="P43" s="305"/>
      <c r="Q43" s="284"/>
      <c r="R43" s="284"/>
      <c r="S43" s="145"/>
    </row>
    <row r="44" spans="1:19" s="91" customFormat="1" ht="12" x14ac:dyDescent="0.25">
      <c r="A44" s="286"/>
      <c r="B44" s="116"/>
      <c r="C44" s="306" t="s">
        <v>954</v>
      </c>
      <c r="D44" s="306"/>
      <c r="E44" s="306"/>
      <c r="F44" s="306"/>
      <c r="G44" s="306"/>
      <c r="H44" s="284"/>
      <c r="I44" s="284"/>
      <c r="J44" s="284"/>
      <c r="K44" s="284"/>
      <c r="L44" s="306" t="s">
        <v>955</v>
      </c>
      <c r="M44" s="306"/>
      <c r="N44" s="306"/>
      <c r="O44" s="306"/>
      <c r="P44" s="306"/>
      <c r="Q44" s="284"/>
      <c r="R44" s="284"/>
      <c r="S44" s="145"/>
    </row>
    <row r="45" spans="1:19" s="148" customFormat="1" ht="11.25" customHeight="1" x14ac:dyDescent="0.25">
      <c r="A45" s="283"/>
      <c r="B45" s="116"/>
      <c r="C45" s="307" t="s">
        <v>744</v>
      </c>
      <c r="D45" s="307"/>
      <c r="E45" s="307"/>
      <c r="F45" s="284"/>
      <c r="G45" s="284"/>
      <c r="H45" s="284"/>
      <c r="I45" s="288"/>
      <c r="J45" s="288"/>
      <c r="K45" s="284"/>
      <c r="L45" s="306" t="s">
        <v>956</v>
      </c>
      <c r="M45" s="306"/>
      <c r="N45" s="306"/>
      <c r="O45" s="306"/>
      <c r="P45" s="306"/>
      <c r="Q45" s="264"/>
      <c r="R45" s="264"/>
      <c r="S45" s="145"/>
    </row>
    <row r="46" spans="1:19" s="148" customFormat="1" ht="11.25" customHeight="1" x14ac:dyDescent="0.25">
      <c r="A46" s="283"/>
      <c r="B46" s="116"/>
      <c r="C46" s="289"/>
      <c r="D46" s="289"/>
      <c r="E46" s="290"/>
      <c r="F46" s="284"/>
      <c r="G46" s="284"/>
      <c r="H46" s="284"/>
      <c r="I46" s="288"/>
      <c r="J46" s="288"/>
      <c r="K46" s="284"/>
      <c r="L46" s="284"/>
      <c r="M46" s="265"/>
      <c r="N46" s="284"/>
      <c r="O46" s="284"/>
      <c r="P46" s="284"/>
      <c r="Q46" s="284"/>
      <c r="R46" s="284"/>
      <c r="S46" s="145"/>
    </row>
    <row r="47" spans="1:19" s="148" customFormat="1" ht="11.25" customHeight="1" x14ac:dyDescent="0.25">
      <c r="A47" s="283"/>
      <c r="B47" s="116"/>
      <c r="C47" s="289"/>
      <c r="D47" s="289"/>
      <c r="E47" s="290"/>
      <c r="F47" s="284"/>
      <c r="G47" s="284"/>
      <c r="H47" s="284"/>
      <c r="I47" s="288"/>
      <c r="J47" s="288"/>
      <c r="K47" s="284"/>
      <c r="L47" s="284"/>
      <c r="M47" s="265"/>
      <c r="N47" s="284"/>
      <c r="O47" s="284"/>
      <c r="P47" s="284"/>
      <c r="Q47" s="284"/>
      <c r="R47" s="284"/>
      <c r="S47" s="145"/>
    </row>
    <row r="48" spans="1:19" s="91" customFormat="1" ht="9.75" customHeight="1" x14ac:dyDescent="0.25">
      <c r="A48" s="286"/>
      <c r="B48" s="116"/>
      <c r="C48" s="289"/>
      <c r="D48" s="289"/>
      <c r="E48" s="290"/>
      <c r="F48" s="284"/>
      <c r="G48" s="284"/>
      <c r="H48" s="284"/>
      <c r="I48" s="288"/>
      <c r="J48" s="288"/>
      <c r="K48" s="284"/>
      <c r="L48" s="284"/>
      <c r="M48" s="265"/>
      <c r="N48" s="284"/>
      <c r="O48" s="284"/>
      <c r="P48" s="284"/>
      <c r="Q48" s="284"/>
      <c r="R48" s="284"/>
      <c r="S48" s="145"/>
    </row>
    <row r="49" spans="1:19" s="91" customFormat="1" ht="14.25" customHeight="1" x14ac:dyDescent="0.25">
      <c r="A49" s="286"/>
      <c r="B49" s="116"/>
      <c r="C49" s="289"/>
      <c r="D49" s="289"/>
      <c r="E49" s="290"/>
      <c r="F49" s="284"/>
      <c r="G49" s="305" t="s">
        <v>742</v>
      </c>
      <c r="H49" s="305"/>
      <c r="I49" s="305"/>
      <c r="J49" s="305"/>
      <c r="K49" s="305"/>
      <c r="L49" s="305"/>
      <c r="M49" s="265"/>
      <c r="N49" s="284"/>
      <c r="O49" s="284"/>
      <c r="P49" s="284"/>
      <c r="Q49" s="284"/>
      <c r="R49" s="284"/>
      <c r="S49" s="145"/>
    </row>
    <row r="50" spans="1:19" s="91" customFormat="1" ht="12" x14ac:dyDescent="0.25">
      <c r="A50" s="286"/>
      <c r="B50" s="116"/>
      <c r="C50" s="289"/>
      <c r="D50" s="289"/>
      <c r="E50" s="146"/>
      <c r="F50" s="147"/>
      <c r="G50" s="306" t="s">
        <v>743</v>
      </c>
      <c r="H50" s="306"/>
      <c r="I50" s="306"/>
      <c r="J50" s="306"/>
      <c r="K50" s="306"/>
      <c r="L50" s="306"/>
      <c r="M50" s="265"/>
      <c r="N50" s="284"/>
      <c r="O50" s="284"/>
      <c r="P50" s="284"/>
      <c r="Q50" s="284"/>
      <c r="R50" s="284"/>
      <c r="S50" s="145"/>
    </row>
    <row r="51" spans="1:19" s="46" customFormat="1" ht="18" customHeight="1" thickBot="1" x14ac:dyDescent="0.3">
      <c r="A51" s="291"/>
      <c r="B51" s="311"/>
      <c r="C51" s="312"/>
      <c r="D51" s="312"/>
      <c r="E51" s="312"/>
      <c r="F51" s="312"/>
      <c r="G51" s="312"/>
      <c r="H51" s="112"/>
      <c r="I51" s="112"/>
      <c r="J51" s="112"/>
      <c r="K51" s="312"/>
      <c r="L51" s="312"/>
      <c r="M51" s="312"/>
      <c r="N51" s="312"/>
      <c r="O51" s="312"/>
      <c r="P51" s="312"/>
      <c r="Q51" s="112"/>
      <c r="R51" s="112"/>
      <c r="S51" s="113"/>
    </row>
    <row r="52" spans="1:19" s="46" customFormat="1" ht="15.75" customHeight="1" x14ac:dyDescent="0.25">
      <c r="B52" s="43"/>
      <c r="C52" s="43"/>
      <c r="D52" s="44"/>
      <c r="E52" s="122"/>
      <c r="F52" s="43"/>
      <c r="G52" s="45"/>
      <c r="H52" s="45"/>
      <c r="I52" s="45"/>
      <c r="J52" s="45"/>
      <c r="K52" s="43"/>
      <c r="L52" s="43"/>
      <c r="M52" s="44"/>
      <c r="N52" s="43"/>
      <c r="O52" s="43"/>
      <c r="P52" s="43"/>
      <c r="Q52" s="43"/>
      <c r="R52" s="43"/>
      <c r="S52" s="43"/>
    </row>
    <row r="53" spans="1:19" ht="12" thickBot="1" x14ac:dyDescent="0.3"/>
    <row r="54" spans="1:19" ht="15" customHeight="1" x14ac:dyDescent="0.25">
      <c r="B54" s="47"/>
      <c r="C54" s="48"/>
      <c r="D54" s="81"/>
      <c r="E54" s="308" t="str">
        <f>+E1</f>
        <v>SENADO DE LA REPUBLICA</v>
      </c>
      <c r="F54" s="309"/>
      <c r="G54" s="309"/>
      <c r="H54" s="309"/>
      <c r="I54" s="309"/>
      <c r="J54" s="309"/>
      <c r="K54" s="309"/>
      <c r="L54" s="309"/>
      <c r="M54" s="309"/>
      <c r="N54" s="309"/>
      <c r="O54" s="309"/>
      <c r="P54" s="309"/>
      <c r="Q54" s="309"/>
      <c r="R54" s="309"/>
      <c r="S54" s="310"/>
    </row>
    <row r="55" spans="1:19" ht="15" customHeight="1" x14ac:dyDescent="0.25">
      <c r="B55" s="49"/>
      <c r="C55" s="149"/>
      <c r="D55" s="64"/>
      <c r="E55" s="298" t="s">
        <v>699</v>
      </c>
      <c r="F55" s="299"/>
      <c r="G55" s="299"/>
      <c r="H55" s="299"/>
      <c r="I55" s="299"/>
      <c r="J55" s="299"/>
      <c r="K55" s="299"/>
      <c r="L55" s="299"/>
      <c r="M55" s="299"/>
      <c r="N55" s="299"/>
      <c r="O55" s="299"/>
      <c r="P55" s="299" t="s">
        <v>745</v>
      </c>
      <c r="Q55" s="299"/>
      <c r="R55" s="299"/>
      <c r="S55" s="300"/>
    </row>
    <row r="56" spans="1:19" ht="15.75" customHeight="1" x14ac:dyDescent="0.25">
      <c r="B56" s="50"/>
      <c r="C56" s="150"/>
      <c r="D56" s="82"/>
      <c r="E56" s="298" t="str">
        <f>+E3</f>
        <v>COMPARATIVO  A 30 DE:  SEPTIEMBRE DE 2025 - 30 JUNIO 2025</v>
      </c>
      <c r="F56" s="299"/>
      <c r="G56" s="299"/>
      <c r="H56" s="299"/>
      <c r="I56" s="299"/>
      <c r="J56" s="299"/>
      <c r="K56" s="299"/>
      <c r="L56" s="299"/>
      <c r="M56" s="299"/>
      <c r="N56" s="299"/>
      <c r="O56" s="299"/>
      <c r="P56" s="299" t="s">
        <v>746</v>
      </c>
      <c r="Q56" s="299"/>
      <c r="R56" s="299"/>
      <c r="S56" s="300"/>
    </row>
    <row r="57" spans="1:19" ht="17.25" customHeight="1" thickBot="1" x14ac:dyDescent="0.3">
      <c r="B57" s="58"/>
      <c r="C57" s="151"/>
      <c r="D57" s="59"/>
      <c r="E57" s="298" t="s">
        <v>700</v>
      </c>
      <c r="F57" s="299"/>
      <c r="G57" s="299"/>
      <c r="H57" s="299"/>
      <c r="I57" s="299"/>
      <c r="J57" s="299"/>
      <c r="K57" s="299"/>
      <c r="L57" s="299"/>
      <c r="M57" s="299"/>
      <c r="N57" s="299"/>
      <c r="O57" s="299"/>
      <c r="P57" s="299" t="s">
        <v>747</v>
      </c>
      <c r="Q57" s="299"/>
      <c r="R57" s="299"/>
      <c r="S57" s="300"/>
    </row>
    <row r="58" spans="1:19" x14ac:dyDescent="0.25">
      <c r="B58" s="53"/>
      <c r="C58" s="54"/>
      <c r="D58" s="55"/>
      <c r="E58" s="121"/>
      <c r="F58" s="54"/>
      <c r="G58" s="56"/>
      <c r="H58" s="56"/>
      <c r="I58" s="56"/>
      <c r="J58" s="56"/>
      <c r="K58" s="54"/>
      <c r="L58" s="54"/>
      <c r="M58" s="55"/>
      <c r="N58" s="54"/>
      <c r="O58" s="54"/>
      <c r="P58" s="54"/>
      <c r="Q58" s="54"/>
      <c r="R58" s="54"/>
      <c r="S58" s="57"/>
    </row>
    <row r="59" spans="1:19" ht="11.25" customHeight="1" x14ac:dyDescent="0.25">
      <c r="B59" s="58"/>
      <c r="C59" s="151"/>
      <c r="D59" s="152"/>
      <c r="E59" s="153" t="s">
        <v>702</v>
      </c>
      <c r="F59" s="152"/>
      <c r="G59" s="152" t="s">
        <v>702</v>
      </c>
      <c r="H59" s="152"/>
      <c r="I59" s="304" t="s">
        <v>703</v>
      </c>
      <c r="J59" s="152"/>
      <c r="K59" s="152"/>
      <c r="L59" s="151"/>
      <c r="M59" s="152"/>
      <c r="N59" s="152" t="s">
        <v>702</v>
      </c>
      <c r="O59" s="152"/>
      <c r="P59" s="152" t="s">
        <v>702</v>
      </c>
      <c r="Q59" s="152"/>
      <c r="R59" s="304" t="s">
        <v>703</v>
      </c>
      <c r="S59" s="59"/>
    </row>
    <row r="60" spans="1:19" x14ac:dyDescent="0.25">
      <c r="B60" s="58"/>
      <c r="C60" s="151"/>
      <c r="D60" s="152"/>
      <c r="E60" s="294">
        <v>45901</v>
      </c>
      <c r="F60" s="262"/>
      <c r="G60" s="294">
        <f>+G7</f>
        <v>45809</v>
      </c>
      <c r="H60" s="262"/>
      <c r="I60" s="304"/>
      <c r="J60" s="262"/>
      <c r="K60" s="152"/>
      <c r="L60" s="151"/>
      <c r="M60" s="152"/>
      <c r="N60" s="294">
        <f>+N7</f>
        <v>45901</v>
      </c>
      <c r="O60" s="262"/>
      <c r="P60" s="294">
        <f>+P7</f>
        <v>45809</v>
      </c>
      <c r="Q60" s="262"/>
      <c r="R60" s="304"/>
      <c r="S60" s="59"/>
    </row>
    <row r="61" spans="1:19" s="259" customFormat="1" x14ac:dyDescent="0.25">
      <c r="B61" s="258" t="s">
        <v>704</v>
      </c>
      <c r="C61" s="262" t="s">
        <v>705</v>
      </c>
      <c r="D61" s="262" t="s">
        <v>748</v>
      </c>
      <c r="E61" s="156"/>
      <c r="F61" s="262"/>
      <c r="G61" s="157"/>
      <c r="H61" s="157"/>
      <c r="I61" s="157"/>
      <c r="J61" s="157"/>
      <c r="K61" s="262" t="s">
        <v>704</v>
      </c>
      <c r="L61" s="262" t="s">
        <v>706</v>
      </c>
      <c r="M61" s="262" t="s">
        <v>748</v>
      </c>
      <c r="N61" s="262"/>
      <c r="O61" s="262"/>
      <c r="P61" s="262"/>
      <c r="Q61" s="262"/>
      <c r="R61" s="304"/>
      <c r="S61" s="260"/>
    </row>
    <row r="62" spans="1:19" x14ac:dyDescent="0.25">
      <c r="B62" s="58"/>
      <c r="C62" s="151"/>
      <c r="D62" s="152"/>
      <c r="E62" s="158"/>
      <c r="F62" s="152"/>
      <c r="G62" s="158"/>
      <c r="H62" s="159"/>
      <c r="I62" s="159"/>
      <c r="J62" s="159"/>
      <c r="K62" s="152"/>
      <c r="L62" s="151"/>
      <c r="M62" s="152"/>
      <c r="N62" s="160"/>
      <c r="O62" s="161"/>
      <c r="P62" s="160"/>
      <c r="Q62" s="151"/>
      <c r="R62" s="151"/>
      <c r="S62" s="59"/>
    </row>
    <row r="63" spans="1:19" x14ac:dyDescent="0.25">
      <c r="B63" s="58"/>
      <c r="C63" s="162" t="s">
        <v>708</v>
      </c>
      <c r="D63" s="262"/>
      <c r="E63" s="123">
        <f>+E64+E70+E75</f>
        <v>4159834189.3800001</v>
      </c>
      <c r="F63" s="163"/>
      <c r="G63" s="60">
        <f>+G64+G70+G75</f>
        <v>4482617575.8599997</v>
      </c>
      <c r="H63" s="164"/>
      <c r="I63" s="62">
        <f>+E63-G63</f>
        <v>-322783386.47999954</v>
      </c>
      <c r="J63" s="165"/>
      <c r="K63" s="152"/>
      <c r="L63" s="162" t="s">
        <v>708</v>
      </c>
      <c r="M63" s="262"/>
      <c r="N63" s="63">
        <f>+N66+N69+N79</f>
        <v>37399737637.379997</v>
      </c>
      <c r="O63" s="157"/>
      <c r="P63" s="63">
        <f>+P66+P69+P79</f>
        <v>44937059134.07</v>
      </c>
      <c r="Q63" s="166"/>
      <c r="R63" s="63">
        <f>+N63-P63</f>
        <v>-7537321496.6900024</v>
      </c>
      <c r="S63" s="64"/>
    </row>
    <row r="64" spans="1:19" hidden="1" x14ac:dyDescent="0.25">
      <c r="B64" s="49">
        <v>11</v>
      </c>
      <c r="C64" s="149" t="s">
        <v>749</v>
      </c>
      <c r="D64" s="154"/>
      <c r="E64" s="128">
        <f>+E65+E68</f>
        <v>0</v>
      </c>
      <c r="F64" s="65"/>
      <c r="G64" s="83">
        <f>+G65+G68</f>
        <v>0</v>
      </c>
      <c r="H64" s="41"/>
      <c r="I64" s="84">
        <f>+E64-G64</f>
        <v>0</v>
      </c>
      <c r="J64" s="67"/>
      <c r="K64" s="151"/>
      <c r="L64" s="151"/>
      <c r="M64" s="151"/>
      <c r="N64" s="151"/>
      <c r="O64" s="151"/>
      <c r="P64" s="151"/>
      <c r="Q64" s="151"/>
      <c r="R64" s="160"/>
      <c r="S64" s="59"/>
    </row>
    <row r="65" spans="2:19" hidden="1" x14ac:dyDescent="0.25">
      <c r="B65" s="58">
        <v>1110</v>
      </c>
      <c r="C65" s="151" t="s">
        <v>751</v>
      </c>
      <c r="D65" s="154" t="s">
        <v>710</v>
      </c>
      <c r="E65" s="168">
        <v>0</v>
      </c>
      <c r="F65" s="65"/>
      <c r="G65" s="171">
        <v>0</v>
      </c>
      <c r="H65" s="41"/>
      <c r="I65" s="84"/>
      <c r="J65" s="67"/>
      <c r="K65" s="151"/>
      <c r="L65" s="151"/>
      <c r="M65" s="151"/>
      <c r="N65" s="151"/>
      <c r="O65" s="151"/>
      <c r="P65" s="151"/>
      <c r="Q65" s="151"/>
      <c r="R65" s="160"/>
      <c r="S65" s="59"/>
    </row>
    <row r="66" spans="2:19" x14ac:dyDescent="0.25">
      <c r="B66" s="49"/>
      <c r="C66" s="149"/>
      <c r="D66" s="154"/>
      <c r="E66" s="128"/>
      <c r="F66" s="65"/>
      <c r="G66" s="83"/>
      <c r="H66" s="41"/>
      <c r="I66" s="84"/>
      <c r="J66" s="67"/>
      <c r="K66" s="167">
        <v>23</v>
      </c>
      <c r="L66" s="149" t="s">
        <v>711</v>
      </c>
      <c r="M66" s="154"/>
      <c r="N66" s="41">
        <f>+N67</f>
        <v>1511829781.0999999</v>
      </c>
      <c r="O66" s="85"/>
      <c r="P66" s="41">
        <f>+P67</f>
        <v>1511829781.0999999</v>
      </c>
      <c r="Q66" s="151"/>
      <c r="R66" s="160"/>
      <c r="S66" s="59"/>
    </row>
    <row r="67" spans="2:19" x14ac:dyDescent="0.25">
      <c r="B67" s="49"/>
      <c r="C67" s="149"/>
      <c r="D67" s="154"/>
      <c r="E67" s="128"/>
      <c r="F67" s="65"/>
      <c r="G67" s="83"/>
      <c r="H67" s="41"/>
      <c r="I67" s="84"/>
      <c r="J67" s="67"/>
      <c r="K67" s="170">
        <v>2314</v>
      </c>
      <c r="L67" s="151" t="s">
        <v>750</v>
      </c>
      <c r="M67" s="154" t="s">
        <v>860</v>
      </c>
      <c r="N67" s="169">
        <v>1511829781.0999999</v>
      </c>
      <c r="O67" s="85"/>
      <c r="P67" s="169">
        <v>1511829781.0999999</v>
      </c>
      <c r="Q67" s="151"/>
      <c r="R67" s="160"/>
      <c r="S67" s="59"/>
    </row>
    <row r="68" spans="2:19" x14ac:dyDescent="0.25">
      <c r="B68" s="58"/>
      <c r="C68" s="151"/>
      <c r="D68" s="154"/>
      <c r="E68" s="168"/>
      <c r="F68" s="65"/>
      <c r="G68" s="171"/>
      <c r="H68" s="39"/>
      <c r="I68" s="66">
        <f>+E68-G68</f>
        <v>0</v>
      </c>
      <c r="J68" s="67"/>
      <c r="K68" s="151"/>
      <c r="L68" s="151"/>
      <c r="M68" s="152"/>
      <c r="N68" s="160"/>
      <c r="O68" s="151"/>
      <c r="P68" s="160"/>
      <c r="Q68" s="67"/>
      <c r="R68" s="39">
        <f t="shared" ref="R68:R71" si="0">+N70-P70</f>
        <v>-7449853469</v>
      </c>
      <c r="S68" s="59"/>
    </row>
    <row r="69" spans="2:19" x14ac:dyDescent="0.25">
      <c r="B69" s="58"/>
      <c r="C69" s="149"/>
      <c r="D69" s="172"/>
      <c r="E69" s="124"/>
      <c r="F69" s="65"/>
      <c r="G69" s="124"/>
      <c r="H69" s="39"/>
      <c r="I69" s="39"/>
      <c r="J69" s="67"/>
      <c r="K69" s="167">
        <v>24</v>
      </c>
      <c r="L69" s="149" t="s">
        <v>752</v>
      </c>
      <c r="M69" s="154"/>
      <c r="N69" s="41">
        <f>SUM(N70:N76)</f>
        <v>2841515250.1199999</v>
      </c>
      <c r="O69" s="85"/>
      <c r="P69" s="41">
        <f>SUM(P70:P76)</f>
        <v>13242455391.049999</v>
      </c>
      <c r="Q69" s="67"/>
      <c r="R69" s="39">
        <f t="shared" si="0"/>
        <v>43243039</v>
      </c>
      <c r="S69" s="59"/>
    </row>
    <row r="70" spans="2:19" x14ac:dyDescent="0.25">
      <c r="B70" s="49">
        <v>13</v>
      </c>
      <c r="C70" s="149" t="s">
        <v>713</v>
      </c>
      <c r="D70" s="154"/>
      <c r="E70" s="129">
        <f>+E71+E72+E73</f>
        <v>337108018.93999994</v>
      </c>
      <c r="F70" s="65"/>
      <c r="G70" s="83">
        <f>+G71+G72+G73</f>
        <v>338769182.93999994</v>
      </c>
      <c r="H70" s="41"/>
      <c r="I70" s="62">
        <f>+E70-G70</f>
        <v>-1661164</v>
      </c>
      <c r="J70" s="67"/>
      <c r="K70" s="170">
        <v>2401</v>
      </c>
      <c r="L70" s="151" t="s">
        <v>753</v>
      </c>
      <c r="M70" s="154" t="s">
        <v>712</v>
      </c>
      <c r="N70" s="169">
        <v>104085730</v>
      </c>
      <c r="O70" s="85"/>
      <c r="P70" s="169">
        <v>7553939199</v>
      </c>
      <c r="Q70" s="67"/>
      <c r="R70" s="66">
        <f t="shared" si="0"/>
        <v>-4778790</v>
      </c>
      <c r="S70" s="59"/>
    </row>
    <row r="71" spans="2:19" ht="14.25" customHeight="1" x14ac:dyDescent="0.25">
      <c r="B71" s="58">
        <v>1384</v>
      </c>
      <c r="C71" s="151" t="s">
        <v>754</v>
      </c>
      <c r="D71" s="154" t="s">
        <v>714</v>
      </c>
      <c r="E71" s="169">
        <v>673995136.78999996</v>
      </c>
      <c r="F71" s="65"/>
      <c r="G71" s="169">
        <v>675656300.78999996</v>
      </c>
      <c r="H71" s="39"/>
      <c r="I71" s="39" t="e">
        <f>+#REF!-#REF!</f>
        <v>#REF!</v>
      </c>
      <c r="J71" s="67"/>
      <c r="K71" s="170">
        <v>2407</v>
      </c>
      <c r="L71" s="151" t="s">
        <v>755</v>
      </c>
      <c r="M71" s="154" t="s">
        <v>712</v>
      </c>
      <c r="N71" s="173">
        <v>92010981</v>
      </c>
      <c r="O71" s="85"/>
      <c r="P71" s="169">
        <v>48767942</v>
      </c>
      <c r="Q71" s="67"/>
      <c r="R71" s="66">
        <f t="shared" si="0"/>
        <v>-1240040098</v>
      </c>
      <c r="S71" s="59"/>
    </row>
    <row r="72" spans="2:19" x14ac:dyDescent="0.25">
      <c r="B72" s="58">
        <v>1385</v>
      </c>
      <c r="C72" s="151" t="s">
        <v>859</v>
      </c>
      <c r="D72" s="154" t="s">
        <v>714</v>
      </c>
      <c r="E72" s="168">
        <v>15111773</v>
      </c>
      <c r="F72" s="151"/>
      <c r="G72" s="169">
        <v>15111773</v>
      </c>
      <c r="H72" s="39"/>
      <c r="I72" s="39" t="e">
        <f>+#REF!-#REF!</f>
        <v>#REF!</v>
      </c>
      <c r="J72" s="67"/>
      <c r="K72" s="170">
        <v>2424</v>
      </c>
      <c r="L72" s="151" t="s">
        <v>756</v>
      </c>
      <c r="M72" s="154" t="s">
        <v>712</v>
      </c>
      <c r="N72" s="173">
        <v>12710466</v>
      </c>
      <c r="O72" s="85"/>
      <c r="P72" s="169">
        <v>17489256</v>
      </c>
      <c r="Q72" s="67"/>
      <c r="R72" s="39" t="e">
        <f>+#REF!-P75</f>
        <v>#REF!</v>
      </c>
      <c r="S72" s="59"/>
    </row>
    <row r="73" spans="2:19" x14ac:dyDescent="0.25">
      <c r="B73" s="58">
        <v>1386</v>
      </c>
      <c r="C73" s="151" t="s">
        <v>864</v>
      </c>
      <c r="D73" s="154" t="s">
        <v>714</v>
      </c>
      <c r="E73" s="86">
        <v>-351998890.85000002</v>
      </c>
      <c r="F73" s="151"/>
      <c r="G73" s="86">
        <v>-351998890.85000002</v>
      </c>
      <c r="H73" s="39"/>
      <c r="I73" s="66">
        <f>+E71-G71</f>
        <v>-1661164</v>
      </c>
      <c r="J73" s="67"/>
      <c r="K73" s="170">
        <v>2436</v>
      </c>
      <c r="L73" s="151" t="s">
        <v>757</v>
      </c>
      <c r="M73" s="154" t="s">
        <v>712</v>
      </c>
      <c r="N73" s="173">
        <v>2120469520</v>
      </c>
      <c r="O73" s="85"/>
      <c r="P73" s="169">
        <v>3360509618</v>
      </c>
      <c r="Q73" s="67"/>
      <c r="R73" s="66" t="e">
        <f>+#REF!-P76</f>
        <v>#REF!</v>
      </c>
      <c r="S73" s="59"/>
    </row>
    <row r="74" spans="2:19" x14ac:dyDescent="0.25">
      <c r="B74" s="58"/>
      <c r="C74" s="151"/>
      <c r="D74" s="152"/>
      <c r="E74" s="174"/>
      <c r="F74" s="151"/>
      <c r="G74" s="174"/>
      <c r="H74" s="39"/>
      <c r="I74" s="39">
        <f>+E75-G75</f>
        <v>-321122222.48000002</v>
      </c>
      <c r="J74" s="67"/>
      <c r="K74" s="151">
        <v>2445</v>
      </c>
      <c r="L74" s="151" t="s">
        <v>834</v>
      </c>
      <c r="M74" s="154" t="s">
        <v>712</v>
      </c>
      <c r="N74" s="100">
        <v>3854886.12</v>
      </c>
      <c r="O74" s="151"/>
      <c r="P74" s="169">
        <v>10814270.66</v>
      </c>
      <c r="Q74" s="151"/>
      <c r="R74" s="151"/>
      <c r="S74" s="59"/>
    </row>
    <row r="75" spans="2:19" x14ac:dyDescent="0.25">
      <c r="B75" s="49">
        <v>19</v>
      </c>
      <c r="C75" s="149" t="s">
        <v>458</v>
      </c>
      <c r="D75" s="154"/>
      <c r="E75" s="129">
        <f>SUM(E76:E79)</f>
        <v>3822726170.4400001</v>
      </c>
      <c r="F75" s="65"/>
      <c r="G75" s="41">
        <f>SUM(G76:G79)</f>
        <v>4143848392.9200001</v>
      </c>
      <c r="H75" s="39"/>
      <c r="I75" s="39"/>
      <c r="J75" s="67"/>
      <c r="K75" s="170">
        <v>2460</v>
      </c>
      <c r="L75" s="151" t="s">
        <v>758</v>
      </c>
      <c r="M75" s="154" t="s">
        <v>712</v>
      </c>
      <c r="N75" s="100">
        <v>100429097</v>
      </c>
      <c r="O75" s="85"/>
      <c r="P75" s="169">
        <v>496962738.93000001</v>
      </c>
      <c r="Q75" s="67"/>
      <c r="R75" s="67"/>
      <c r="S75" s="59"/>
    </row>
    <row r="76" spans="2:19" x14ac:dyDescent="0.25">
      <c r="B76" s="58">
        <v>1905</v>
      </c>
      <c r="C76" s="151" t="s">
        <v>837</v>
      </c>
      <c r="D76" s="154" t="s">
        <v>957</v>
      </c>
      <c r="E76" s="168">
        <v>395593871</v>
      </c>
      <c r="F76" s="151"/>
      <c r="G76" s="169">
        <v>395593871</v>
      </c>
      <c r="H76" s="41"/>
      <c r="I76" s="41" t="e">
        <f>+#REF!-#REF!</f>
        <v>#REF!</v>
      </c>
      <c r="J76" s="67"/>
      <c r="K76" s="151">
        <v>2490</v>
      </c>
      <c r="L76" s="151" t="s">
        <v>377</v>
      </c>
      <c r="M76" s="154" t="s">
        <v>712</v>
      </c>
      <c r="N76" s="100">
        <v>407954570</v>
      </c>
      <c r="O76" s="85"/>
      <c r="P76" s="169">
        <v>1753972366.46</v>
      </c>
      <c r="Q76" s="78"/>
      <c r="R76" s="41">
        <f>+N79-P79</f>
        <v>2863618644.2400017</v>
      </c>
      <c r="S76" s="59"/>
    </row>
    <row r="77" spans="2:19" ht="16.5" hidden="1" customHeight="1" x14ac:dyDescent="0.25">
      <c r="B77" s="58">
        <v>1906</v>
      </c>
      <c r="C77" s="151" t="s">
        <v>910</v>
      </c>
      <c r="D77" s="154" t="s">
        <v>957</v>
      </c>
      <c r="E77" s="168">
        <v>0</v>
      </c>
      <c r="F77" s="151"/>
      <c r="G77" s="169">
        <v>0</v>
      </c>
      <c r="H77" s="41"/>
      <c r="I77" s="41"/>
      <c r="J77" s="67"/>
      <c r="K77" s="151"/>
      <c r="L77" s="151"/>
      <c r="M77" s="152"/>
      <c r="N77" s="169"/>
      <c r="O77" s="85"/>
      <c r="P77" s="169"/>
      <c r="Q77" s="78"/>
      <c r="R77" s="41"/>
      <c r="S77" s="59"/>
    </row>
    <row r="78" spans="2:19" x14ac:dyDescent="0.25">
      <c r="B78" s="58">
        <v>1908</v>
      </c>
      <c r="C78" s="151" t="s">
        <v>913</v>
      </c>
      <c r="D78" s="154" t="s">
        <v>957</v>
      </c>
      <c r="E78" s="168">
        <v>3427132299.4400001</v>
      </c>
      <c r="F78" s="151"/>
      <c r="G78" s="169">
        <v>3748254521.9200001</v>
      </c>
      <c r="H78" s="41"/>
      <c r="I78" s="41"/>
      <c r="J78" s="67"/>
      <c r="K78" s="151"/>
      <c r="L78" s="160"/>
      <c r="M78" s="152"/>
      <c r="N78" s="169"/>
      <c r="O78" s="85"/>
      <c r="P78" s="169"/>
      <c r="Q78" s="78"/>
      <c r="R78" s="41"/>
      <c r="S78" s="59"/>
    </row>
    <row r="79" spans="2:19" x14ac:dyDescent="0.25">
      <c r="B79" s="58"/>
      <c r="C79" s="151"/>
      <c r="D79" s="154"/>
      <c r="E79" s="168"/>
      <c r="F79" s="151"/>
      <c r="G79" s="86"/>
      <c r="H79" s="39"/>
      <c r="I79" s="39"/>
      <c r="J79" s="67"/>
      <c r="K79" s="167">
        <v>25</v>
      </c>
      <c r="L79" s="149" t="s">
        <v>717</v>
      </c>
      <c r="M79" s="154"/>
      <c r="N79" s="41">
        <f>+N80+N81</f>
        <v>33046392606.16</v>
      </c>
      <c r="O79" s="85"/>
      <c r="P79" s="41">
        <f>+P80+P81</f>
        <v>30182773961.919998</v>
      </c>
      <c r="Q79" s="67"/>
      <c r="R79" s="39" t="e">
        <f>+#REF!-#REF!</f>
        <v>#REF!</v>
      </c>
      <c r="S79" s="59"/>
    </row>
    <row r="80" spans="2:19" x14ac:dyDescent="0.25">
      <c r="B80" s="58"/>
      <c r="C80" s="151"/>
      <c r="D80" s="152"/>
      <c r="E80" s="124"/>
      <c r="F80" s="65"/>
      <c r="G80" s="69"/>
      <c r="H80" s="175"/>
      <c r="I80" s="175"/>
      <c r="J80" s="159"/>
      <c r="K80" s="151">
        <v>2511</v>
      </c>
      <c r="L80" s="151" t="s">
        <v>761</v>
      </c>
      <c r="M80" s="154" t="s">
        <v>718</v>
      </c>
      <c r="N80" s="169">
        <v>32846127881.16</v>
      </c>
      <c r="O80" s="151"/>
      <c r="P80" s="169">
        <v>29982509236.919998</v>
      </c>
      <c r="Q80" s="151"/>
      <c r="R80" s="160"/>
      <c r="S80" s="59"/>
    </row>
    <row r="81" spans="2:19" x14ac:dyDescent="0.25">
      <c r="B81" s="58"/>
      <c r="C81" s="151"/>
      <c r="D81" s="152"/>
      <c r="E81" s="158"/>
      <c r="F81" s="160"/>
      <c r="G81" s="158"/>
      <c r="H81" s="164"/>
      <c r="I81" s="61">
        <f>+E83-G83</f>
        <v>-2317931609.1799316</v>
      </c>
      <c r="J81" s="165"/>
      <c r="K81" s="151">
        <v>2512</v>
      </c>
      <c r="L81" s="151" t="s">
        <v>763</v>
      </c>
      <c r="M81" s="154" t="s">
        <v>718</v>
      </c>
      <c r="N81" s="169">
        <v>200264725</v>
      </c>
      <c r="O81" s="151"/>
      <c r="P81" s="169">
        <v>200264725</v>
      </c>
      <c r="Q81" s="67"/>
      <c r="R81" s="39"/>
      <c r="S81" s="64"/>
    </row>
    <row r="82" spans="2:19" x14ac:dyDescent="0.25">
      <c r="B82" s="58"/>
      <c r="C82" s="151"/>
      <c r="D82" s="154"/>
      <c r="E82" s="86"/>
      <c r="F82" s="163"/>
      <c r="G82" s="176"/>
      <c r="H82" s="41"/>
      <c r="I82" s="41"/>
      <c r="J82" s="67"/>
      <c r="K82" s="151"/>
      <c r="L82" s="151"/>
      <c r="M82" s="152"/>
      <c r="N82" s="151"/>
      <c r="O82" s="151"/>
      <c r="P82" s="151"/>
      <c r="Q82" s="166"/>
      <c r="R82" s="144"/>
      <c r="S82" s="64"/>
    </row>
    <row r="83" spans="2:19" x14ac:dyDescent="0.25">
      <c r="B83" s="58"/>
      <c r="C83" s="149" t="s">
        <v>762</v>
      </c>
      <c r="D83" s="152"/>
      <c r="E83" s="123">
        <f>+E84+E102</f>
        <v>227381276203.55005</v>
      </c>
      <c r="F83" s="163"/>
      <c r="G83" s="60">
        <f>+G84+G102</f>
        <v>229699207812.72998</v>
      </c>
      <c r="H83" s="41"/>
      <c r="I83" s="41"/>
      <c r="J83" s="67"/>
      <c r="K83" s="151"/>
      <c r="L83" s="162" t="s">
        <v>719</v>
      </c>
      <c r="M83" s="262"/>
      <c r="N83" s="63">
        <f>+N84+N88+N86</f>
        <v>12527849790.32</v>
      </c>
      <c r="O83" s="163"/>
      <c r="P83" s="63">
        <f>+P84+P88+P86</f>
        <v>12557228636.849998</v>
      </c>
      <c r="Q83" s="166"/>
      <c r="R83" s="144"/>
      <c r="S83" s="64"/>
    </row>
    <row r="84" spans="2:19" x14ac:dyDescent="0.25">
      <c r="B84" s="49">
        <v>16</v>
      </c>
      <c r="C84" s="149" t="s">
        <v>723</v>
      </c>
      <c r="D84" s="154"/>
      <c r="E84" s="129">
        <f>SUM(E85:E99)</f>
        <v>202181453839.97003</v>
      </c>
      <c r="F84" s="65"/>
      <c r="G84" s="83">
        <f>SUM(G85:G99)</f>
        <v>203244573546.31</v>
      </c>
      <c r="H84" s="39"/>
      <c r="I84" s="39">
        <f>+E85-G85</f>
        <v>0</v>
      </c>
      <c r="J84" s="67"/>
      <c r="K84" s="167">
        <v>23</v>
      </c>
      <c r="L84" s="149" t="s">
        <v>711</v>
      </c>
      <c r="M84" s="154"/>
      <c r="N84" s="41">
        <f>+N85</f>
        <v>6227725552.8999996</v>
      </c>
      <c r="O84" s="85"/>
      <c r="P84" s="41">
        <f>+P85</f>
        <v>6227725552.8999996</v>
      </c>
      <c r="Q84" s="78"/>
      <c r="R84" s="41">
        <f>+N88-P88</f>
        <v>-3308631.5300002098</v>
      </c>
      <c r="S84" s="59"/>
    </row>
    <row r="85" spans="2:19" ht="11.25" customHeight="1" x14ac:dyDescent="0.25">
      <c r="B85" s="58">
        <v>1605</v>
      </c>
      <c r="C85" s="151" t="s">
        <v>764</v>
      </c>
      <c r="D85" s="154" t="s">
        <v>952</v>
      </c>
      <c r="E85" s="168">
        <v>25990211992</v>
      </c>
      <c r="F85" s="65"/>
      <c r="G85" s="169">
        <v>25990211992</v>
      </c>
      <c r="H85" s="39"/>
      <c r="I85" s="39">
        <f>+E86-G86</f>
        <v>0</v>
      </c>
      <c r="J85" s="67"/>
      <c r="K85" s="170">
        <v>2314</v>
      </c>
      <c r="L85" s="151" t="s">
        <v>750</v>
      </c>
      <c r="M85" s="154" t="s">
        <v>860</v>
      </c>
      <c r="N85" s="169">
        <v>6227725552.8999996</v>
      </c>
      <c r="O85" s="85"/>
      <c r="P85" s="169">
        <v>6227725552.8999996</v>
      </c>
      <c r="Q85" s="67"/>
      <c r="R85" s="66">
        <f>+N89-P89</f>
        <v>-3308631.5300002098</v>
      </c>
      <c r="S85" s="59"/>
    </row>
    <row r="86" spans="2:19" ht="11.25" customHeight="1" x14ac:dyDescent="0.25">
      <c r="B86" s="58">
        <v>1635</v>
      </c>
      <c r="C86" s="151" t="s">
        <v>765</v>
      </c>
      <c r="D86" s="154" t="s">
        <v>952</v>
      </c>
      <c r="E86" s="168">
        <v>34272808.969999999</v>
      </c>
      <c r="F86" s="65"/>
      <c r="G86" s="169">
        <v>34272808.969999999</v>
      </c>
      <c r="H86" s="39"/>
      <c r="I86" s="67">
        <f>+E87-G87</f>
        <v>103018874.86999989</v>
      </c>
      <c r="J86" s="67"/>
      <c r="K86" s="167">
        <v>25</v>
      </c>
      <c r="L86" s="149" t="s">
        <v>717</v>
      </c>
      <c r="M86" s="154"/>
      <c r="N86" s="41">
        <f>+N87</f>
        <v>2401873832.1300001</v>
      </c>
      <c r="O86" s="160"/>
      <c r="P86" s="41">
        <f>+P87</f>
        <v>2427944047.1300001</v>
      </c>
      <c r="Q86" s="67"/>
      <c r="R86" s="39">
        <f>+N92-P92</f>
        <v>0</v>
      </c>
      <c r="S86" s="59"/>
    </row>
    <row r="87" spans="2:19" ht="12" customHeight="1" x14ac:dyDescent="0.25">
      <c r="B87" s="58">
        <v>1637</v>
      </c>
      <c r="C87" s="151" t="s">
        <v>766</v>
      </c>
      <c r="D87" s="154" t="s">
        <v>952</v>
      </c>
      <c r="E87" s="168">
        <v>4701654260.5100002</v>
      </c>
      <c r="F87" s="65"/>
      <c r="G87" s="169">
        <v>4598635385.6400003</v>
      </c>
      <c r="H87" s="39"/>
      <c r="I87" s="39">
        <v>0</v>
      </c>
      <c r="J87" s="67"/>
      <c r="K87" s="170">
        <v>2512</v>
      </c>
      <c r="L87" s="151" t="s">
        <v>763</v>
      </c>
      <c r="M87" s="154" t="s">
        <v>718</v>
      </c>
      <c r="N87" s="169">
        <v>2401873832.1300001</v>
      </c>
      <c r="O87" s="85"/>
      <c r="P87" s="169">
        <v>2427944047.1300001</v>
      </c>
      <c r="Q87" s="67"/>
      <c r="R87" s="39"/>
      <c r="S87" s="59"/>
    </row>
    <row r="88" spans="2:19" ht="12" customHeight="1" thickBot="1" x14ac:dyDescent="0.3">
      <c r="B88" s="58">
        <v>1640</v>
      </c>
      <c r="C88" s="151" t="s">
        <v>158</v>
      </c>
      <c r="D88" s="154" t="s">
        <v>952</v>
      </c>
      <c r="E88" s="168">
        <v>131931229691</v>
      </c>
      <c r="F88" s="65"/>
      <c r="G88" s="169">
        <v>131931229691</v>
      </c>
      <c r="H88" s="39"/>
      <c r="I88" s="39">
        <f t="shared" ref="I88:I97" si="1">+E89-G89</f>
        <v>0</v>
      </c>
      <c r="J88" s="67"/>
      <c r="K88" s="167">
        <v>27</v>
      </c>
      <c r="L88" s="149" t="s">
        <v>721</v>
      </c>
      <c r="M88" s="154"/>
      <c r="N88" s="41">
        <f>SUM(N89:N92)</f>
        <v>3898250405.29</v>
      </c>
      <c r="O88" s="85"/>
      <c r="P88" s="41">
        <f>SUM(P89:P92)</f>
        <v>3901559036.8200002</v>
      </c>
      <c r="Q88" s="166"/>
      <c r="R88" s="76">
        <f>+N93-P93</f>
        <v>-7566700343.2200012</v>
      </c>
      <c r="S88" s="59"/>
    </row>
    <row r="89" spans="2:19" ht="11.25" customHeight="1" thickTop="1" x14ac:dyDescent="0.25">
      <c r="B89" s="58">
        <v>1645</v>
      </c>
      <c r="C89" s="151" t="s">
        <v>768</v>
      </c>
      <c r="D89" s="154" t="s">
        <v>952</v>
      </c>
      <c r="E89" s="168">
        <v>1871948202.48</v>
      </c>
      <c r="F89" s="65"/>
      <c r="G89" s="169">
        <v>1871948202.48</v>
      </c>
      <c r="H89" s="39"/>
      <c r="I89" s="67">
        <f t="shared" si="1"/>
        <v>0</v>
      </c>
      <c r="J89" s="67"/>
      <c r="K89" s="170">
        <v>2701</v>
      </c>
      <c r="L89" s="151" t="s">
        <v>767</v>
      </c>
      <c r="M89" s="154" t="s">
        <v>722</v>
      </c>
      <c r="N89" s="169">
        <v>3898250405.29</v>
      </c>
      <c r="O89" s="85"/>
      <c r="P89" s="169">
        <v>3901559036.8200002</v>
      </c>
      <c r="Q89" s="67"/>
      <c r="R89" s="39"/>
      <c r="S89" s="59"/>
    </row>
    <row r="90" spans="2:19" ht="11.25" customHeight="1" x14ac:dyDescent="0.25">
      <c r="B90" s="58">
        <v>1650</v>
      </c>
      <c r="C90" s="151" t="s">
        <v>769</v>
      </c>
      <c r="D90" s="154" t="s">
        <v>952</v>
      </c>
      <c r="E90" s="168">
        <v>12851075.300000001</v>
      </c>
      <c r="F90" s="65"/>
      <c r="G90" s="169">
        <v>12851075.300000001</v>
      </c>
      <c r="H90" s="39"/>
      <c r="I90" s="67">
        <f t="shared" si="1"/>
        <v>0</v>
      </c>
      <c r="J90" s="67"/>
      <c r="K90" s="151"/>
      <c r="L90" s="151"/>
      <c r="M90" s="151"/>
      <c r="N90" s="151"/>
      <c r="O90" s="151"/>
      <c r="P90" s="151"/>
      <c r="Q90" s="67"/>
      <c r="R90" s="39"/>
      <c r="S90" s="59"/>
    </row>
    <row r="91" spans="2:19" ht="11.25" customHeight="1" x14ac:dyDescent="0.25">
      <c r="B91" s="58">
        <v>1655</v>
      </c>
      <c r="C91" s="151" t="s">
        <v>770</v>
      </c>
      <c r="D91" s="154" t="s">
        <v>952</v>
      </c>
      <c r="E91" s="168">
        <v>34501125715.309998</v>
      </c>
      <c r="F91" s="65"/>
      <c r="G91" s="169">
        <v>34501125715.309998</v>
      </c>
      <c r="H91" s="39"/>
      <c r="I91" s="67">
        <f t="shared" si="1"/>
        <v>0</v>
      </c>
      <c r="J91" s="67"/>
      <c r="K91" s="151"/>
      <c r="L91" s="151"/>
      <c r="M91" s="151"/>
      <c r="N91" s="151"/>
      <c r="O91" s="151"/>
      <c r="P91" s="151"/>
      <c r="Q91" s="67"/>
      <c r="R91" s="39">
        <f>+N95-P95</f>
        <v>0</v>
      </c>
      <c r="S91" s="59"/>
    </row>
    <row r="92" spans="2:19" ht="11.25" customHeight="1" x14ac:dyDescent="0.25">
      <c r="B92" s="58">
        <v>1660</v>
      </c>
      <c r="C92" s="151" t="s">
        <v>771</v>
      </c>
      <c r="D92" s="154" t="s">
        <v>952</v>
      </c>
      <c r="E92" s="168">
        <v>29056158.609999999</v>
      </c>
      <c r="F92" s="65"/>
      <c r="G92" s="169">
        <v>29056158.609999999</v>
      </c>
      <c r="H92" s="39"/>
      <c r="I92" s="67">
        <f t="shared" si="1"/>
        <v>-28920325.440000534</v>
      </c>
      <c r="J92" s="67"/>
      <c r="K92" s="170"/>
      <c r="L92" s="151"/>
      <c r="M92" s="154"/>
      <c r="N92" s="169"/>
      <c r="O92" s="85"/>
      <c r="P92" s="169"/>
      <c r="Q92" s="67"/>
      <c r="R92" s="39">
        <f>+N97-P97</f>
        <v>4925985347.559967</v>
      </c>
      <c r="S92" s="59"/>
    </row>
    <row r="93" spans="2:19" ht="11.25" customHeight="1" x14ac:dyDescent="0.25">
      <c r="B93" s="58">
        <v>1665</v>
      </c>
      <c r="C93" s="151" t="s">
        <v>772</v>
      </c>
      <c r="D93" s="154" t="s">
        <v>952</v>
      </c>
      <c r="E93" s="168">
        <v>5232911289.1499996</v>
      </c>
      <c r="F93" s="65"/>
      <c r="G93" s="169">
        <v>5261831614.5900002</v>
      </c>
      <c r="H93" s="39"/>
      <c r="I93" s="67">
        <f t="shared" si="1"/>
        <v>-9110642.2700004578</v>
      </c>
      <c r="J93" s="67"/>
      <c r="K93" s="167"/>
      <c r="L93" s="149" t="s">
        <v>725</v>
      </c>
      <c r="M93" s="154"/>
      <c r="N93" s="41">
        <f>+N63+N83</f>
        <v>49927587427.699997</v>
      </c>
      <c r="O93" s="85"/>
      <c r="P93" s="41">
        <f>+P63+P83</f>
        <v>57494287770.919998</v>
      </c>
      <c r="Q93" s="67"/>
      <c r="R93" s="39">
        <f>+N98-P98</f>
        <v>0</v>
      </c>
      <c r="S93" s="59"/>
    </row>
    <row r="94" spans="2:19" ht="11.25" customHeight="1" x14ac:dyDescent="0.25">
      <c r="B94" s="58">
        <v>1670</v>
      </c>
      <c r="C94" s="151" t="s">
        <v>773</v>
      </c>
      <c r="D94" s="154" t="s">
        <v>952</v>
      </c>
      <c r="E94" s="168">
        <v>19893069157.73</v>
      </c>
      <c r="F94" s="65"/>
      <c r="G94" s="169">
        <v>19902179800</v>
      </c>
      <c r="H94" s="39"/>
      <c r="I94" s="67">
        <f t="shared" si="1"/>
        <v>0</v>
      </c>
      <c r="J94" s="67"/>
      <c r="K94" s="151"/>
      <c r="L94" s="151"/>
      <c r="M94" s="152"/>
      <c r="N94" s="151"/>
      <c r="O94" s="151"/>
      <c r="P94" s="151"/>
      <c r="Q94" s="67"/>
      <c r="R94" s="39">
        <f>+N99-P99</f>
        <v>0</v>
      </c>
      <c r="S94" s="59"/>
    </row>
    <row r="95" spans="2:19" ht="11.25" customHeight="1" x14ac:dyDescent="0.25">
      <c r="B95" s="58">
        <v>1675</v>
      </c>
      <c r="C95" s="151" t="s">
        <v>774</v>
      </c>
      <c r="D95" s="154" t="s">
        <v>952</v>
      </c>
      <c r="E95" s="168">
        <v>1409812621.5</v>
      </c>
      <c r="F95" s="65"/>
      <c r="G95" s="169">
        <v>1409812621.5</v>
      </c>
      <c r="H95" s="39"/>
      <c r="I95" s="67">
        <f t="shared" si="1"/>
        <v>0</v>
      </c>
      <c r="J95" s="67"/>
      <c r="K95" s="167"/>
      <c r="L95" s="149" t="s">
        <v>726</v>
      </c>
      <c r="M95" s="154"/>
      <c r="N95" s="41"/>
      <c r="O95" s="85"/>
      <c r="P95" s="41"/>
      <c r="Q95" s="67"/>
      <c r="R95" s="39">
        <f>+N100-P100</f>
        <v>4925985347.559967</v>
      </c>
      <c r="S95" s="59"/>
    </row>
    <row r="96" spans="2:19" ht="21" customHeight="1" x14ac:dyDescent="0.25">
      <c r="B96" s="58">
        <v>1680</v>
      </c>
      <c r="C96" s="177" t="s">
        <v>94</v>
      </c>
      <c r="D96" s="154" t="s">
        <v>952</v>
      </c>
      <c r="E96" s="168">
        <v>15535583.35</v>
      </c>
      <c r="F96" s="65"/>
      <c r="G96" s="169">
        <v>15535583.35</v>
      </c>
      <c r="H96" s="39"/>
      <c r="I96" s="67">
        <f t="shared" si="1"/>
        <v>0</v>
      </c>
      <c r="J96" s="67"/>
      <c r="K96" s="167"/>
      <c r="L96" s="149"/>
      <c r="M96" s="154"/>
      <c r="N96" s="41"/>
      <c r="O96" s="85"/>
      <c r="P96" s="41"/>
      <c r="Q96" s="67"/>
      <c r="R96" s="39" t="e">
        <f>+#REF!-#REF!</f>
        <v>#REF!</v>
      </c>
      <c r="S96" s="59"/>
    </row>
    <row r="97" spans="2:19" ht="11.25" customHeight="1" x14ac:dyDescent="0.25">
      <c r="B97" s="58">
        <v>1681</v>
      </c>
      <c r="C97" s="151" t="s">
        <v>184</v>
      </c>
      <c r="D97" s="154" t="s">
        <v>952</v>
      </c>
      <c r="E97" s="168">
        <v>76981559.640000001</v>
      </c>
      <c r="F97" s="65"/>
      <c r="G97" s="169">
        <v>76981559.640000001</v>
      </c>
      <c r="H97" s="39"/>
      <c r="I97" s="67">
        <f t="shared" si="1"/>
        <v>-1128107613.5</v>
      </c>
      <c r="J97" s="67"/>
      <c r="K97" s="167">
        <v>31</v>
      </c>
      <c r="L97" s="178" t="s">
        <v>727</v>
      </c>
      <c r="M97" s="154"/>
      <c r="N97" s="41">
        <f>SUM(N98:N100)</f>
        <v>181613522965.22897</v>
      </c>
      <c r="O97" s="85"/>
      <c r="P97" s="41">
        <f>SUM(P98:P100)</f>
        <v>176687537617.66901</v>
      </c>
      <c r="Q97" s="67"/>
      <c r="R97" s="39"/>
      <c r="S97" s="59"/>
    </row>
    <row r="98" spans="2:19" ht="19.5" customHeight="1" x14ac:dyDescent="0.25">
      <c r="B98" s="58">
        <v>1685</v>
      </c>
      <c r="C98" s="179" t="s">
        <v>777</v>
      </c>
      <c r="D98" s="154" t="s">
        <v>952</v>
      </c>
      <c r="E98" s="86">
        <v>-22904653064.060001</v>
      </c>
      <c r="F98" s="65"/>
      <c r="G98" s="86">
        <v>-21776545450.560001</v>
      </c>
      <c r="H98" s="39"/>
      <c r="I98" s="67"/>
      <c r="J98" s="67"/>
      <c r="K98" s="151">
        <v>3105</v>
      </c>
      <c r="L98" s="151" t="s">
        <v>775</v>
      </c>
      <c r="M98" s="154" t="s">
        <v>728</v>
      </c>
      <c r="N98" s="86">
        <v>-53788504787.151001</v>
      </c>
      <c r="O98" s="180"/>
      <c r="P98" s="86">
        <v>-53788504787.151001</v>
      </c>
      <c r="Q98" s="67"/>
      <c r="R98" s="39"/>
      <c r="S98" s="59"/>
    </row>
    <row r="99" spans="2:19" ht="22.5" x14ac:dyDescent="0.25">
      <c r="B99" s="58">
        <v>1695</v>
      </c>
      <c r="C99" s="177" t="s">
        <v>927</v>
      </c>
      <c r="D99" s="154" t="s">
        <v>952</v>
      </c>
      <c r="E99" s="86">
        <v>-614553211.51999998</v>
      </c>
      <c r="F99" s="65"/>
      <c r="G99" s="86">
        <v>-614553211.51999998</v>
      </c>
      <c r="H99" s="41"/>
      <c r="I99" s="84">
        <f>+E102-G102</f>
        <v>-1254811902.8399963</v>
      </c>
      <c r="J99" s="159"/>
      <c r="K99" s="151">
        <v>3109</v>
      </c>
      <c r="L99" s="151" t="s">
        <v>776</v>
      </c>
      <c r="M99" s="154" t="s">
        <v>728</v>
      </c>
      <c r="N99" s="86">
        <v>177467174616.95001</v>
      </c>
      <c r="O99" s="180"/>
      <c r="P99" s="86">
        <v>177467174616.95001</v>
      </c>
      <c r="Q99" s="151"/>
      <c r="R99" s="151"/>
      <c r="S99" s="59"/>
    </row>
    <row r="100" spans="2:19" x14ac:dyDescent="0.25">
      <c r="B100" s="58"/>
      <c r="C100" s="151"/>
      <c r="D100" s="152"/>
      <c r="E100" s="158"/>
      <c r="F100" s="151"/>
      <c r="G100" s="174"/>
      <c r="H100" s="39"/>
      <c r="I100" s="66" t="e">
        <f>+#REF!-#REF!</f>
        <v>#REF!</v>
      </c>
      <c r="J100" s="165"/>
      <c r="K100" s="151">
        <v>3110</v>
      </c>
      <c r="L100" s="151" t="s">
        <v>778</v>
      </c>
      <c r="M100" s="154" t="s">
        <v>728</v>
      </c>
      <c r="N100" s="86">
        <f>+'Estado de Resultados'!K118</f>
        <v>57934853135.429962</v>
      </c>
      <c r="O100" s="180"/>
      <c r="P100" s="39">
        <v>53008867787.869995</v>
      </c>
      <c r="Q100" s="151"/>
      <c r="R100" s="151"/>
      <c r="S100" s="59"/>
    </row>
    <row r="101" spans="2:19" x14ac:dyDescent="0.25">
      <c r="B101" s="58"/>
      <c r="C101" s="151"/>
      <c r="D101" s="152"/>
      <c r="E101" s="158"/>
      <c r="F101" s="151"/>
      <c r="G101" s="174"/>
      <c r="H101" s="39"/>
      <c r="I101" s="66">
        <f>+E103-G103</f>
        <v>0</v>
      </c>
      <c r="J101" s="67"/>
      <c r="K101" s="151"/>
      <c r="L101" s="151"/>
      <c r="M101" s="151"/>
      <c r="N101" s="151"/>
      <c r="O101" s="151"/>
      <c r="P101" s="151"/>
      <c r="Q101" s="67"/>
      <c r="R101" s="67"/>
      <c r="S101" s="59"/>
    </row>
    <row r="102" spans="2:19" ht="12" thickBot="1" x14ac:dyDescent="0.3">
      <c r="B102" s="49">
        <v>19</v>
      </c>
      <c r="C102" s="149" t="s">
        <v>458</v>
      </c>
      <c r="D102" s="154"/>
      <c r="E102" s="129">
        <f>SUM(E103:E104)</f>
        <v>25199822363.580002</v>
      </c>
      <c r="F102" s="65"/>
      <c r="G102" s="83">
        <f>SUM(G103:G104)</f>
        <v>26454634266.419998</v>
      </c>
      <c r="H102" s="39"/>
      <c r="I102" s="66">
        <f>+E104-G104</f>
        <v>-1254811902.8400002</v>
      </c>
      <c r="J102" s="67"/>
      <c r="K102" s="151"/>
      <c r="L102" s="101" t="s">
        <v>960</v>
      </c>
      <c r="M102" s="152"/>
      <c r="N102" s="75">
        <f>+N97</f>
        <v>181613522965.22897</v>
      </c>
      <c r="O102" s="180"/>
      <c r="P102" s="75">
        <f>+P97</f>
        <v>176687537617.66901</v>
      </c>
      <c r="Q102" s="67"/>
      <c r="R102" s="67"/>
      <c r="S102" s="59"/>
    </row>
    <row r="103" spans="2:19" s="46" customFormat="1" ht="12" customHeight="1" thickTop="1" x14ac:dyDescent="0.25">
      <c r="B103" s="58">
        <v>1970</v>
      </c>
      <c r="C103" s="181" t="s">
        <v>759</v>
      </c>
      <c r="D103" s="154" t="s">
        <v>716</v>
      </c>
      <c r="E103" s="182">
        <v>30753302992.07</v>
      </c>
      <c r="F103" s="163"/>
      <c r="G103" s="176">
        <v>30753302992.07</v>
      </c>
      <c r="H103" s="39"/>
      <c r="I103" s="39"/>
      <c r="J103" s="67"/>
      <c r="K103" s="151"/>
      <c r="L103" s="87"/>
      <c r="M103" s="87"/>
      <c r="N103" s="87"/>
      <c r="O103" s="87"/>
      <c r="P103" s="87"/>
      <c r="Q103" s="67"/>
      <c r="R103" s="67"/>
      <c r="S103" s="59"/>
    </row>
    <row r="104" spans="2:19" s="46" customFormat="1" ht="11.25" customHeight="1" x14ac:dyDescent="0.25">
      <c r="B104" s="58">
        <v>1975</v>
      </c>
      <c r="C104" s="151" t="s">
        <v>760</v>
      </c>
      <c r="D104" s="152"/>
      <c r="E104" s="86">
        <v>-5553480628.4899998</v>
      </c>
      <c r="F104" s="65"/>
      <c r="G104" s="86">
        <v>-4298668725.6499996</v>
      </c>
      <c r="H104" s="39"/>
      <c r="I104" s="39"/>
      <c r="J104" s="165"/>
      <c r="K104" s="151"/>
      <c r="L104" s="86"/>
      <c r="M104" s="152"/>
      <c r="N104" s="99"/>
      <c r="O104" s="183"/>
      <c r="P104" s="99"/>
      <c r="Q104" s="184"/>
      <c r="R104" s="184"/>
      <c r="S104" s="59"/>
    </row>
    <row r="105" spans="2:19" s="46" customFormat="1" ht="12.75" thickBot="1" x14ac:dyDescent="0.3">
      <c r="B105" s="58"/>
      <c r="C105" s="151"/>
      <c r="D105" s="152"/>
      <c r="E105" s="124"/>
      <c r="F105" s="65"/>
      <c r="G105" s="69"/>
      <c r="H105" s="164"/>
      <c r="I105" s="75">
        <f>+E106-G106</f>
        <v>-2640714995.6599121</v>
      </c>
      <c r="J105" s="67"/>
      <c r="K105" s="151"/>
      <c r="L105" s="86"/>
      <c r="M105" s="152"/>
      <c r="N105" s="292"/>
      <c r="O105" s="180"/>
      <c r="P105" s="292"/>
      <c r="Q105" s="164"/>
      <c r="R105" s="75">
        <f>+N106-P106</f>
        <v>-2640714995.6600342</v>
      </c>
      <c r="S105" s="59"/>
    </row>
    <row r="106" spans="2:19" s="46" customFormat="1" ht="12.75" thickTop="1" thickBot="1" x14ac:dyDescent="0.3">
      <c r="B106" s="58"/>
      <c r="C106" s="149" t="s">
        <v>779</v>
      </c>
      <c r="D106" s="152"/>
      <c r="E106" s="125">
        <f>+E83+E63</f>
        <v>231541110392.93005</v>
      </c>
      <c r="F106" s="73"/>
      <c r="G106" s="74">
        <f>+G83+G63</f>
        <v>234181825388.58997</v>
      </c>
      <c r="H106" s="39"/>
      <c r="I106" s="39"/>
      <c r="J106" s="170"/>
      <c r="K106" s="262"/>
      <c r="L106" s="149" t="s">
        <v>780</v>
      </c>
      <c r="M106" s="152"/>
      <c r="N106" s="75">
        <f>+N93+N102</f>
        <v>231541110392.92896</v>
      </c>
      <c r="O106" s="73"/>
      <c r="P106" s="75">
        <f>+P93+P102</f>
        <v>234181825388.58899</v>
      </c>
      <c r="Q106" s="184"/>
      <c r="R106" s="184"/>
      <c r="S106" s="59"/>
    </row>
    <row r="107" spans="2:19" s="46" customFormat="1" ht="12" thickTop="1" x14ac:dyDescent="0.25">
      <c r="B107" s="58"/>
      <c r="C107" s="151"/>
      <c r="D107" s="152"/>
      <c r="E107" s="124"/>
      <c r="F107" s="65"/>
      <c r="G107" s="69"/>
      <c r="H107" s="39"/>
      <c r="I107" s="39"/>
      <c r="J107" s="170"/>
      <c r="K107" s="151"/>
      <c r="L107" s="87"/>
      <c r="M107" s="87"/>
      <c r="N107" s="87"/>
      <c r="O107" s="87"/>
      <c r="P107" s="87"/>
      <c r="Q107" s="184"/>
      <c r="R107" s="184"/>
      <c r="S107" s="59"/>
    </row>
    <row r="108" spans="2:19" s="46" customFormat="1" x14ac:dyDescent="0.25">
      <c r="B108" s="58"/>
      <c r="C108" s="151"/>
      <c r="D108" s="152"/>
      <c r="E108" s="124"/>
      <c r="F108" s="65"/>
      <c r="G108" s="124"/>
      <c r="H108" s="41"/>
      <c r="I108" s="40">
        <f>+E109-G109</f>
        <v>0</v>
      </c>
      <c r="J108" s="78"/>
      <c r="K108" s="151"/>
      <c r="L108" s="151"/>
      <c r="M108" s="152"/>
      <c r="N108" s="184"/>
      <c r="O108" s="180"/>
      <c r="P108" s="184"/>
      <c r="Q108" s="78"/>
      <c r="R108" s="88">
        <f>+N109-P109</f>
        <v>0</v>
      </c>
      <c r="S108" s="59"/>
    </row>
    <row r="109" spans="2:19" s="46" customFormat="1" ht="11.25" customHeight="1" x14ac:dyDescent="0.25">
      <c r="B109" s="58"/>
      <c r="C109" s="149" t="s">
        <v>731</v>
      </c>
      <c r="D109" s="262"/>
      <c r="E109" s="126">
        <f>+E111+E113+E119</f>
        <v>0</v>
      </c>
      <c r="F109" s="73"/>
      <c r="G109" s="40">
        <f>+G111+G113+G119</f>
        <v>0</v>
      </c>
      <c r="H109" s="185"/>
      <c r="I109" s="185"/>
      <c r="J109" s="184"/>
      <c r="K109" s="151"/>
      <c r="L109" s="149" t="s">
        <v>732</v>
      </c>
      <c r="M109" s="152"/>
      <c r="N109" s="77">
        <f>+N111+N114+N119</f>
        <v>0</v>
      </c>
      <c r="O109" s="89"/>
      <c r="P109" s="77">
        <f>+P111+P114+P119</f>
        <v>0</v>
      </c>
      <c r="Q109" s="184"/>
      <c r="R109" s="184"/>
      <c r="S109" s="79"/>
    </row>
    <row r="110" spans="2:19" s="46" customFormat="1" x14ac:dyDescent="0.25">
      <c r="B110" s="58"/>
      <c r="C110" s="151"/>
      <c r="D110" s="152"/>
      <c r="E110" s="124"/>
      <c r="F110" s="161"/>
      <c r="G110" s="69"/>
      <c r="H110" s="39"/>
      <c r="I110" s="84">
        <f t="shared" ref="I110:I115" si="2">+E111-G111</f>
        <v>-282747905.33999997</v>
      </c>
      <c r="J110" s="184"/>
      <c r="K110" s="87"/>
      <c r="L110" s="87"/>
      <c r="M110" s="87"/>
      <c r="N110" s="87"/>
      <c r="O110" s="87"/>
      <c r="P110" s="87"/>
      <c r="Q110" s="67"/>
      <c r="R110" s="84">
        <f>+N111-P111</f>
        <v>1432738876066</v>
      </c>
      <c r="S110" s="59"/>
    </row>
    <row r="111" spans="2:19" s="46" customFormat="1" x14ac:dyDescent="0.25">
      <c r="B111" s="49">
        <v>81</v>
      </c>
      <c r="C111" s="149" t="s">
        <v>781</v>
      </c>
      <c r="D111" s="154"/>
      <c r="E111" s="129">
        <f>SUM(E112)</f>
        <v>0</v>
      </c>
      <c r="F111" s="161"/>
      <c r="G111" s="83">
        <f>SUM(G112)</f>
        <v>282747905.33999997</v>
      </c>
      <c r="H111" s="39"/>
      <c r="I111" s="66">
        <f t="shared" si="2"/>
        <v>-282747905.33999997</v>
      </c>
      <c r="J111" s="184"/>
      <c r="K111" s="149">
        <v>91</v>
      </c>
      <c r="L111" s="149" t="s">
        <v>735</v>
      </c>
      <c r="M111" s="154"/>
      <c r="N111" s="41">
        <f>+N112</f>
        <v>12616015431747.1</v>
      </c>
      <c r="O111" s="161"/>
      <c r="P111" s="41">
        <f>+P112</f>
        <v>11183276555681.1</v>
      </c>
      <c r="Q111" s="67"/>
      <c r="R111" s="66">
        <f>+N112-P112</f>
        <v>1432738876066</v>
      </c>
      <c r="S111" s="59"/>
    </row>
    <row r="112" spans="2:19" s="46" customFormat="1" ht="22.5" x14ac:dyDescent="0.25">
      <c r="B112" s="58">
        <v>8120</v>
      </c>
      <c r="C112" s="177" t="s">
        <v>650</v>
      </c>
      <c r="D112" s="154" t="s">
        <v>734</v>
      </c>
      <c r="E112" s="168">
        <v>0</v>
      </c>
      <c r="F112" s="161"/>
      <c r="G112" s="171">
        <v>282747905.33999997</v>
      </c>
      <c r="H112" s="39"/>
      <c r="I112" s="39">
        <f t="shared" si="2"/>
        <v>1631334789.8700008</v>
      </c>
      <c r="J112" s="184"/>
      <c r="K112" s="170">
        <v>9120</v>
      </c>
      <c r="L112" s="177" t="s">
        <v>650</v>
      </c>
      <c r="M112" s="154" t="s">
        <v>734</v>
      </c>
      <c r="N112" s="169">
        <v>12616015431747.1</v>
      </c>
      <c r="O112" s="180"/>
      <c r="P112" s="169">
        <v>11183276555681.1</v>
      </c>
      <c r="Q112" s="78"/>
      <c r="R112" s="78">
        <f>+N114-P114</f>
        <v>0</v>
      </c>
      <c r="S112" s="59"/>
    </row>
    <row r="113" spans="2:19" s="46" customFormat="1" x14ac:dyDescent="0.25">
      <c r="B113" s="49">
        <v>83</v>
      </c>
      <c r="C113" s="149" t="s">
        <v>736</v>
      </c>
      <c r="D113" s="154"/>
      <c r="E113" s="129">
        <f>SUM(E114:E118)</f>
        <v>15029486420.27</v>
      </c>
      <c r="F113" s="161"/>
      <c r="G113" s="83">
        <f>SUM(G114:G118)</f>
        <v>13398151630.4</v>
      </c>
      <c r="H113" s="39"/>
      <c r="I113" s="39">
        <f t="shared" si="2"/>
        <v>706987072.57999992</v>
      </c>
      <c r="J113" s="184"/>
      <c r="K113" s="87"/>
      <c r="L113" s="87"/>
      <c r="M113" s="87"/>
      <c r="N113" s="87"/>
      <c r="O113" s="87"/>
      <c r="P113" s="87"/>
      <c r="Q113" s="67"/>
      <c r="R113" s="67">
        <f>+N115-P115</f>
        <v>0</v>
      </c>
      <c r="S113" s="59"/>
    </row>
    <row r="114" spans="2:19" s="46" customFormat="1" x14ac:dyDescent="0.25">
      <c r="B114" s="58">
        <v>8315</v>
      </c>
      <c r="C114" s="151" t="s">
        <v>655</v>
      </c>
      <c r="D114" s="154" t="s">
        <v>737</v>
      </c>
      <c r="E114" s="168">
        <v>9795324499.4300003</v>
      </c>
      <c r="F114" s="161"/>
      <c r="G114" s="171">
        <v>9088337426.8500004</v>
      </c>
      <c r="H114" s="39"/>
      <c r="I114" s="39">
        <f t="shared" si="2"/>
        <v>0</v>
      </c>
      <c r="J114" s="184"/>
      <c r="K114" s="167">
        <v>93</v>
      </c>
      <c r="L114" s="149" t="s">
        <v>738</v>
      </c>
      <c r="M114" s="154"/>
      <c r="N114" s="41">
        <f>+N115+N116</f>
        <v>567344987.55999994</v>
      </c>
      <c r="O114" s="163"/>
      <c r="P114" s="41">
        <f>+P115+P116</f>
        <v>567344987.55999994</v>
      </c>
      <c r="Q114" s="67"/>
      <c r="R114" s="67">
        <f>+N116-P116</f>
        <v>0</v>
      </c>
      <c r="S114" s="59"/>
    </row>
    <row r="115" spans="2:19" s="46" customFormat="1" ht="22.5" x14ac:dyDescent="0.25">
      <c r="B115" s="58">
        <v>8347</v>
      </c>
      <c r="C115" s="151" t="s">
        <v>658</v>
      </c>
      <c r="D115" s="154" t="s">
        <v>737</v>
      </c>
      <c r="E115" s="168">
        <v>170701388.38999999</v>
      </c>
      <c r="F115" s="161"/>
      <c r="G115" s="171">
        <v>170701388.38999999</v>
      </c>
      <c r="H115" s="39"/>
      <c r="I115" s="39">
        <f t="shared" si="2"/>
        <v>0</v>
      </c>
      <c r="J115" s="184"/>
      <c r="K115" s="170">
        <v>9308</v>
      </c>
      <c r="L115" s="177" t="s">
        <v>692</v>
      </c>
      <c r="M115" s="154" t="s">
        <v>737</v>
      </c>
      <c r="N115" s="169">
        <v>28560000</v>
      </c>
      <c r="O115" s="180"/>
      <c r="P115" s="169">
        <v>28560000</v>
      </c>
      <c r="Q115" s="78"/>
      <c r="R115" s="84">
        <f>+N119-P119</f>
        <v>-1432738876066</v>
      </c>
      <c r="S115" s="59"/>
    </row>
    <row r="116" spans="2:19" s="46" customFormat="1" x14ac:dyDescent="0.25">
      <c r="B116" s="58">
        <v>8361</v>
      </c>
      <c r="C116" s="151" t="s">
        <v>661</v>
      </c>
      <c r="D116" s="154" t="s">
        <v>737</v>
      </c>
      <c r="E116" s="168">
        <v>4045371254.1599998</v>
      </c>
      <c r="F116" s="161"/>
      <c r="G116" s="171">
        <v>4045371254.1599998</v>
      </c>
      <c r="H116" s="39"/>
      <c r="I116" s="41">
        <f>+E119-G119</f>
        <v>-1348586884.5300007</v>
      </c>
      <c r="J116" s="184"/>
      <c r="K116" s="170">
        <v>9390</v>
      </c>
      <c r="L116" s="151" t="s">
        <v>681</v>
      </c>
      <c r="M116" s="154" t="s">
        <v>737</v>
      </c>
      <c r="N116" s="169">
        <v>538784987.55999994</v>
      </c>
      <c r="O116" s="180"/>
      <c r="P116" s="169">
        <v>538784987.55999994</v>
      </c>
      <c r="Q116" s="67"/>
      <c r="R116" s="66">
        <f>+N120-P120</f>
        <v>-1432738876066</v>
      </c>
      <c r="S116" s="59"/>
    </row>
    <row r="117" spans="2:19" s="46" customFormat="1" x14ac:dyDescent="0.25">
      <c r="B117" s="58">
        <v>8374</v>
      </c>
      <c r="C117" s="151" t="s">
        <v>962</v>
      </c>
      <c r="D117" s="154" t="s">
        <v>737</v>
      </c>
      <c r="E117" s="168">
        <v>924347717.28999996</v>
      </c>
      <c r="F117" s="161"/>
      <c r="G117" s="171">
        <v>0</v>
      </c>
      <c r="H117" s="39"/>
      <c r="I117" s="41"/>
      <c r="J117" s="184"/>
      <c r="K117" s="170"/>
      <c r="L117" s="151"/>
      <c r="M117" s="152"/>
      <c r="N117" s="169"/>
      <c r="O117" s="180"/>
      <c r="P117" s="169"/>
      <c r="Q117" s="67"/>
      <c r="R117" s="66"/>
      <c r="S117" s="59"/>
    </row>
    <row r="118" spans="2:19" s="46" customFormat="1" x14ac:dyDescent="0.25">
      <c r="B118" s="58">
        <v>8390</v>
      </c>
      <c r="C118" s="87" t="s">
        <v>854</v>
      </c>
      <c r="D118" s="154" t="s">
        <v>737</v>
      </c>
      <c r="E118" s="130">
        <v>93741561</v>
      </c>
      <c r="F118" s="87"/>
      <c r="G118" s="87">
        <v>93741561</v>
      </c>
      <c r="H118" s="39"/>
      <c r="I118" s="39">
        <f>+E120-G120</f>
        <v>282747905.33999997</v>
      </c>
      <c r="J118" s="184"/>
      <c r="K118" s="87"/>
      <c r="L118" s="87"/>
      <c r="M118" s="87"/>
      <c r="N118" s="87"/>
      <c r="O118" s="87"/>
      <c r="P118" s="87"/>
      <c r="Q118" s="67"/>
      <c r="R118" s="67">
        <f t="shared" ref="R118" si="3">+N121-P121</f>
        <v>0</v>
      </c>
      <c r="S118" s="59"/>
    </row>
    <row r="119" spans="2:19" s="46" customFormat="1" x14ac:dyDescent="0.25">
      <c r="B119" s="49">
        <v>89</v>
      </c>
      <c r="C119" s="149" t="s">
        <v>739</v>
      </c>
      <c r="D119" s="154"/>
      <c r="E119" s="101">
        <f>SUM(E120:E121)</f>
        <v>-15029486420.27</v>
      </c>
      <c r="F119" s="160"/>
      <c r="G119" s="84">
        <f>SUM(G120:G121)</f>
        <v>-13680899535.74</v>
      </c>
      <c r="H119" s="39"/>
      <c r="I119" s="39">
        <f>+E121-G121</f>
        <v>-1631334789.8700008</v>
      </c>
      <c r="J119" s="184"/>
      <c r="K119" s="167">
        <v>99</v>
      </c>
      <c r="L119" s="149" t="s">
        <v>740</v>
      </c>
      <c r="M119" s="154"/>
      <c r="N119" s="84">
        <f>+N120+N121</f>
        <v>-12616582776734.66</v>
      </c>
      <c r="O119" s="144"/>
      <c r="P119" s="84">
        <f>+P120+P121</f>
        <v>-11183843900668.66</v>
      </c>
      <c r="Q119" s="151"/>
      <c r="R119" s="151"/>
      <c r="S119" s="59"/>
    </row>
    <row r="120" spans="2:19" s="46" customFormat="1" x14ac:dyDescent="0.25">
      <c r="B120" s="58">
        <v>8905</v>
      </c>
      <c r="C120" s="151" t="s">
        <v>783</v>
      </c>
      <c r="D120" s="154" t="s">
        <v>737</v>
      </c>
      <c r="E120" s="238">
        <v>0</v>
      </c>
      <c r="F120" s="66"/>
      <c r="G120" s="86">
        <v>-282747905.33999997</v>
      </c>
      <c r="H120" s="39"/>
      <c r="I120" s="39"/>
      <c r="J120" s="184"/>
      <c r="K120" s="170">
        <v>9905</v>
      </c>
      <c r="L120" s="151" t="s">
        <v>782</v>
      </c>
      <c r="M120" s="154" t="s">
        <v>737</v>
      </c>
      <c r="N120" s="86">
        <v>-12616015431747.1</v>
      </c>
      <c r="O120" s="180"/>
      <c r="P120" s="86">
        <v>-11183276555681.1</v>
      </c>
      <c r="Q120" s="151"/>
      <c r="R120" s="151"/>
      <c r="S120" s="59"/>
    </row>
    <row r="121" spans="2:19" s="46" customFormat="1" x14ac:dyDescent="0.25">
      <c r="B121" s="58">
        <v>8915</v>
      </c>
      <c r="C121" s="151" t="s">
        <v>785</v>
      </c>
      <c r="D121" s="154" t="s">
        <v>737</v>
      </c>
      <c r="E121" s="86">
        <v>-15029486420.27</v>
      </c>
      <c r="F121" s="66"/>
      <c r="G121" s="86">
        <v>-13398151630.4</v>
      </c>
      <c r="H121" s="39"/>
      <c r="I121" s="39"/>
      <c r="J121" s="184"/>
      <c r="K121" s="170">
        <v>9915</v>
      </c>
      <c r="L121" s="151" t="s">
        <v>784</v>
      </c>
      <c r="M121" s="154" t="s">
        <v>737</v>
      </c>
      <c r="N121" s="86">
        <v>-567344987.55999994</v>
      </c>
      <c r="O121" s="180"/>
      <c r="P121" s="86">
        <v>-567344987.55999994</v>
      </c>
      <c r="Q121" s="151"/>
      <c r="R121" s="151"/>
      <c r="S121" s="59"/>
    </row>
    <row r="122" spans="2:19" s="46" customFormat="1" ht="12" thickBot="1" x14ac:dyDescent="0.3">
      <c r="B122" s="51"/>
      <c r="C122" s="52"/>
      <c r="D122" s="253"/>
      <c r="E122" s="254"/>
      <c r="F122" s="52"/>
      <c r="G122" s="254"/>
      <c r="H122" s="255"/>
      <c r="I122" s="52"/>
      <c r="J122" s="52"/>
      <c r="K122" s="52"/>
      <c r="L122" s="52"/>
      <c r="M122" s="253"/>
      <c r="N122" s="256"/>
      <c r="O122" s="52"/>
      <c r="P122" s="256"/>
      <c r="Q122" s="52"/>
      <c r="R122" s="52"/>
      <c r="S122" s="257"/>
    </row>
    <row r="123" spans="2:19" s="46" customFormat="1" x14ac:dyDescent="0.25">
      <c r="B123" s="53"/>
      <c r="C123" s="54"/>
      <c r="D123" s="55"/>
      <c r="E123" s="131"/>
      <c r="F123" s="54"/>
      <c r="G123" s="90"/>
      <c r="H123" s="90"/>
      <c r="I123" s="54"/>
      <c r="J123" s="54"/>
      <c r="K123" s="54"/>
      <c r="L123" s="54"/>
      <c r="M123" s="55"/>
      <c r="N123" s="54"/>
      <c r="O123" s="54"/>
      <c r="P123" s="54"/>
      <c r="Q123" s="54"/>
      <c r="R123" s="54"/>
      <c r="S123" s="119"/>
    </row>
    <row r="124" spans="2:19" s="46" customFormat="1" x14ac:dyDescent="0.25">
      <c r="B124" s="109"/>
      <c r="C124" s="186"/>
      <c r="D124" s="266"/>
      <c r="E124" s="187"/>
      <c r="F124" s="186"/>
      <c r="G124" s="188"/>
      <c r="H124" s="188"/>
      <c r="I124" s="188"/>
      <c r="J124" s="188"/>
      <c r="K124" s="186"/>
      <c r="L124" s="186"/>
      <c r="M124" s="266"/>
      <c r="N124" s="189"/>
      <c r="O124" s="186"/>
      <c r="P124" s="186"/>
      <c r="Q124" s="186"/>
      <c r="R124" s="186"/>
      <c r="S124" s="110"/>
    </row>
    <row r="125" spans="2:19" s="46" customFormat="1" x14ac:dyDescent="0.25">
      <c r="B125" s="109"/>
      <c r="C125" s="186"/>
      <c r="D125" s="266"/>
      <c r="E125" s="187"/>
      <c r="F125" s="186"/>
      <c r="G125" s="188"/>
      <c r="H125" s="188"/>
      <c r="I125" s="188"/>
      <c r="J125" s="188"/>
      <c r="K125" s="186"/>
      <c r="L125" s="186"/>
      <c r="M125" s="266"/>
      <c r="N125" s="189"/>
      <c r="O125" s="186"/>
      <c r="P125" s="186"/>
      <c r="Q125" s="186"/>
      <c r="R125" s="186"/>
      <c r="S125" s="110"/>
    </row>
    <row r="126" spans="2:19" s="46" customFormat="1" ht="12.75" customHeight="1" x14ac:dyDescent="0.25">
      <c r="B126" s="109"/>
      <c r="C126" s="186"/>
      <c r="D126" s="266"/>
      <c r="E126" s="190"/>
      <c r="F126" s="186"/>
      <c r="G126" s="191"/>
      <c r="H126" s="191"/>
      <c r="I126" s="188"/>
      <c r="J126" s="188"/>
      <c r="K126" s="186"/>
      <c r="L126" s="186"/>
      <c r="M126" s="266"/>
      <c r="N126" s="192"/>
      <c r="O126" s="186"/>
      <c r="P126" s="186"/>
      <c r="Q126" s="186"/>
      <c r="R126" s="186"/>
      <c r="S126" s="114"/>
    </row>
    <row r="127" spans="2:19" s="46" customFormat="1" ht="12.75" customHeight="1" x14ac:dyDescent="0.25">
      <c r="B127" s="109"/>
      <c r="C127" s="186"/>
      <c r="D127" s="266"/>
      <c r="E127" s="190"/>
      <c r="F127" s="186"/>
      <c r="G127" s="266"/>
      <c r="H127" s="191"/>
      <c r="I127" s="188"/>
      <c r="J127" s="188"/>
      <c r="K127" s="186"/>
      <c r="L127" s="186"/>
      <c r="M127" s="266"/>
      <c r="N127" s="186"/>
      <c r="O127" s="186"/>
      <c r="P127" s="186"/>
      <c r="Q127" s="186"/>
      <c r="R127" s="186"/>
      <c r="S127" s="114"/>
    </row>
    <row r="128" spans="2:19" s="46" customFormat="1" ht="12" customHeight="1" x14ac:dyDescent="0.25">
      <c r="B128" s="109"/>
      <c r="C128" s="313"/>
      <c r="D128" s="313"/>
      <c r="E128" s="313"/>
      <c r="F128" s="313"/>
      <c r="G128" s="313"/>
      <c r="H128" s="191"/>
      <c r="I128" s="191"/>
      <c r="J128" s="191"/>
      <c r="K128" s="186"/>
      <c r="L128" s="314"/>
      <c r="M128" s="314"/>
      <c r="N128" s="314"/>
      <c r="O128" s="314"/>
      <c r="P128" s="314"/>
      <c r="Q128" s="186"/>
      <c r="R128" s="186"/>
      <c r="S128" s="110"/>
    </row>
    <row r="129" spans="2:19" ht="14.25" customHeight="1" x14ac:dyDescent="0.25">
      <c r="B129" s="109"/>
      <c r="C129" s="305" t="s">
        <v>786</v>
      </c>
      <c r="D129" s="305"/>
      <c r="E129" s="305"/>
      <c r="F129" s="305"/>
      <c r="G129" s="305"/>
      <c r="H129" s="193"/>
      <c r="I129" s="193"/>
      <c r="J129" s="193"/>
      <c r="K129" s="193"/>
      <c r="L129" s="305" t="s">
        <v>953</v>
      </c>
      <c r="M129" s="305"/>
      <c r="N129" s="305"/>
      <c r="O129" s="305"/>
      <c r="P129" s="305"/>
      <c r="Q129" s="263"/>
      <c r="R129" s="263"/>
      <c r="S129" s="110"/>
    </row>
    <row r="130" spans="2:19" ht="11.25" customHeight="1" x14ac:dyDescent="0.25">
      <c r="B130" s="109"/>
      <c r="C130" s="306" t="s">
        <v>954</v>
      </c>
      <c r="D130" s="306"/>
      <c r="E130" s="306"/>
      <c r="F130" s="306"/>
      <c r="G130" s="306"/>
      <c r="H130" s="186"/>
      <c r="I130" s="186"/>
      <c r="J130" s="186"/>
      <c r="K130" s="186"/>
      <c r="L130" s="306" t="s">
        <v>955</v>
      </c>
      <c r="M130" s="306"/>
      <c r="N130" s="306"/>
      <c r="O130" s="306"/>
      <c r="P130" s="306"/>
      <c r="Q130" s="266"/>
      <c r="R130" s="266"/>
      <c r="S130" s="110"/>
    </row>
    <row r="131" spans="2:19" s="46" customFormat="1" ht="11.25" customHeight="1" x14ac:dyDescent="0.25">
      <c r="B131" s="109"/>
      <c r="C131" s="317" t="s">
        <v>744</v>
      </c>
      <c r="D131" s="317"/>
      <c r="E131" s="317"/>
      <c r="F131" s="186"/>
      <c r="G131" s="186"/>
      <c r="H131" s="186"/>
      <c r="I131" s="194"/>
      <c r="J131" s="194"/>
      <c r="K131" s="186"/>
      <c r="L131" s="315" t="s">
        <v>956</v>
      </c>
      <c r="M131" s="315"/>
      <c r="N131" s="315"/>
      <c r="O131" s="315"/>
      <c r="P131" s="315"/>
      <c r="Q131" s="186"/>
      <c r="R131" s="186"/>
      <c r="S131" s="110"/>
    </row>
    <row r="132" spans="2:19" s="46" customFormat="1" ht="11.25" customHeight="1" x14ac:dyDescent="0.25">
      <c r="B132" s="109"/>
      <c r="C132" s="268"/>
      <c r="D132" s="268"/>
      <c r="E132" s="195"/>
      <c r="F132" s="186"/>
      <c r="G132" s="186"/>
      <c r="H132" s="186"/>
      <c r="I132" s="194"/>
      <c r="J132" s="194"/>
      <c r="K132" s="186"/>
      <c r="L132" s="186"/>
      <c r="M132" s="266"/>
      <c r="N132" s="186"/>
      <c r="O132" s="186"/>
      <c r="P132" s="186"/>
      <c r="Q132" s="186"/>
      <c r="R132" s="186"/>
      <c r="S132" s="110"/>
    </row>
    <row r="133" spans="2:19" s="46" customFormat="1" ht="11.25" customHeight="1" x14ac:dyDescent="0.25">
      <c r="B133" s="109"/>
      <c r="C133" s="268"/>
      <c r="D133" s="268"/>
      <c r="E133" s="195"/>
      <c r="F133" s="186"/>
      <c r="G133" s="186"/>
      <c r="H133" s="186"/>
      <c r="I133" s="194"/>
      <c r="J133" s="194"/>
      <c r="K133" s="186"/>
      <c r="L133" s="186"/>
      <c r="M133" s="266"/>
      <c r="N133" s="186"/>
      <c r="O133" s="186"/>
      <c r="P133" s="186"/>
      <c r="Q133" s="186"/>
      <c r="R133" s="186"/>
      <c r="S133" s="110"/>
    </row>
    <row r="134" spans="2:19" s="46" customFormat="1" ht="11.25" customHeight="1" x14ac:dyDescent="0.25">
      <c r="B134" s="109"/>
      <c r="C134" s="268"/>
      <c r="D134" s="268"/>
      <c r="E134" s="195"/>
      <c r="F134" s="186"/>
      <c r="G134" s="186"/>
      <c r="H134" s="186"/>
      <c r="I134" s="194"/>
      <c r="J134" s="194"/>
      <c r="K134" s="186"/>
      <c r="L134" s="186"/>
      <c r="M134" s="266"/>
      <c r="N134" s="186"/>
      <c r="O134" s="186"/>
      <c r="P134" s="186"/>
      <c r="Q134" s="186"/>
      <c r="R134" s="186"/>
      <c r="S134" s="110"/>
    </row>
    <row r="135" spans="2:19" s="46" customFormat="1" ht="11.25" customHeight="1" x14ac:dyDescent="0.25">
      <c r="B135" s="109"/>
      <c r="C135" s="268"/>
      <c r="D135" s="268"/>
      <c r="E135" s="195"/>
      <c r="F135" s="186"/>
      <c r="G135" s="186"/>
      <c r="H135" s="186"/>
      <c r="I135" s="194"/>
      <c r="J135" s="194"/>
      <c r="K135" s="186"/>
      <c r="L135" s="186"/>
      <c r="M135" s="266"/>
      <c r="N135" s="186"/>
      <c r="O135" s="186"/>
      <c r="P135" s="186"/>
      <c r="Q135" s="186"/>
      <c r="R135" s="186"/>
      <c r="S135" s="110"/>
    </row>
    <row r="136" spans="2:19" s="46" customFormat="1" ht="11.25" customHeight="1" x14ac:dyDescent="0.25">
      <c r="B136" s="109"/>
      <c r="C136" s="268"/>
      <c r="D136" s="268"/>
      <c r="E136" s="195"/>
      <c r="F136" s="186"/>
      <c r="G136" s="305" t="s">
        <v>742</v>
      </c>
      <c r="H136" s="305"/>
      <c r="I136" s="305"/>
      <c r="J136" s="305"/>
      <c r="K136" s="305"/>
      <c r="L136" s="305"/>
      <c r="M136" s="266"/>
      <c r="N136" s="186"/>
      <c r="O136" s="186"/>
      <c r="P136" s="186"/>
      <c r="Q136" s="186"/>
      <c r="R136" s="186"/>
      <c r="S136" s="110"/>
    </row>
    <row r="137" spans="2:19" s="46" customFormat="1" ht="11.25" customHeight="1" x14ac:dyDescent="0.25">
      <c r="B137" s="109"/>
      <c r="C137" s="268"/>
      <c r="D137" s="268"/>
      <c r="E137" s="132"/>
      <c r="F137" s="115"/>
      <c r="G137" s="306" t="s">
        <v>743</v>
      </c>
      <c r="H137" s="306"/>
      <c r="I137" s="306"/>
      <c r="J137" s="306"/>
      <c r="K137" s="306"/>
      <c r="L137" s="306"/>
      <c r="M137" s="266"/>
      <c r="N137" s="186"/>
      <c r="O137" s="186"/>
      <c r="P137" s="186"/>
      <c r="Q137" s="186"/>
      <c r="R137" s="186"/>
      <c r="S137" s="110"/>
    </row>
    <row r="138" spans="2:19" s="80" customFormat="1" ht="9.75" customHeight="1" x14ac:dyDescent="0.25">
      <c r="B138" s="109"/>
      <c r="C138" s="268"/>
      <c r="D138" s="268"/>
      <c r="E138" s="132"/>
      <c r="F138" s="115"/>
      <c r="G138" s="115"/>
      <c r="H138" s="115"/>
      <c r="I138" s="115"/>
      <c r="J138" s="194"/>
      <c r="K138" s="186"/>
      <c r="L138" s="186"/>
      <c r="M138" s="266"/>
      <c r="N138" s="186"/>
      <c r="O138" s="186"/>
      <c r="P138" s="186"/>
      <c r="Q138" s="186"/>
      <c r="R138" s="186"/>
      <c r="S138" s="110"/>
    </row>
    <row r="139" spans="2:19" ht="9.75" customHeight="1" x14ac:dyDescent="0.25">
      <c r="B139" s="116"/>
      <c r="C139" s="267"/>
      <c r="D139" s="267"/>
      <c r="E139" s="196"/>
      <c r="F139" s="197"/>
      <c r="G139" s="316"/>
      <c r="H139" s="316"/>
      <c r="I139" s="316"/>
      <c r="J139" s="316"/>
      <c r="K139" s="316"/>
      <c r="L139" s="316"/>
      <c r="M139" s="267"/>
      <c r="N139" s="316"/>
      <c r="O139" s="316"/>
      <c r="P139" s="316"/>
      <c r="Q139" s="316"/>
      <c r="R139" s="198"/>
      <c r="S139" s="111"/>
    </row>
    <row r="140" spans="2:19" ht="12.75" thickBot="1" x14ac:dyDescent="0.3">
      <c r="B140" s="311"/>
      <c r="C140" s="312"/>
      <c r="D140" s="312"/>
      <c r="E140" s="312"/>
      <c r="F140" s="312"/>
      <c r="G140" s="312"/>
      <c r="H140" s="117"/>
      <c r="I140" s="117"/>
      <c r="J140" s="117"/>
      <c r="K140" s="312"/>
      <c r="L140" s="312"/>
      <c r="M140" s="312"/>
      <c r="N140" s="312"/>
      <c r="O140" s="312"/>
      <c r="P140" s="312"/>
      <c r="Q140" s="117"/>
      <c r="R140" s="117"/>
      <c r="S140" s="118"/>
    </row>
    <row r="142" spans="2:19" x14ac:dyDescent="0.25">
      <c r="E142" s="120"/>
      <c r="G142" s="44"/>
      <c r="H142" s="44"/>
      <c r="I142" s="44"/>
      <c r="J142" s="44"/>
      <c r="N142" s="68"/>
      <c r="P142" s="68"/>
    </row>
  </sheetData>
  <mergeCells count="34">
    <mergeCell ref="C129:G129"/>
    <mergeCell ref="L129:P129"/>
    <mergeCell ref="B140:G140"/>
    <mergeCell ref="K140:P140"/>
    <mergeCell ref="G137:L137"/>
    <mergeCell ref="L131:P131"/>
    <mergeCell ref="G136:L136"/>
    <mergeCell ref="G139:L139"/>
    <mergeCell ref="N139:Q139"/>
    <mergeCell ref="C131:E131"/>
    <mergeCell ref="C130:G130"/>
    <mergeCell ref="L130:P130"/>
    <mergeCell ref="K51:P51"/>
    <mergeCell ref="L45:P45"/>
    <mergeCell ref="G49:L49"/>
    <mergeCell ref="G50:L50"/>
    <mergeCell ref="C128:G128"/>
    <mergeCell ref="L128:P128"/>
    <mergeCell ref="E1:S1"/>
    <mergeCell ref="E2:S2"/>
    <mergeCell ref="E3:S3"/>
    <mergeCell ref="E4:S4"/>
    <mergeCell ref="I59:I60"/>
    <mergeCell ref="R59:R61"/>
    <mergeCell ref="C43:G43"/>
    <mergeCell ref="L43:P43"/>
    <mergeCell ref="C44:G44"/>
    <mergeCell ref="L44:P44"/>
    <mergeCell ref="C45:E45"/>
    <mergeCell ref="E54:S54"/>
    <mergeCell ref="E55:S55"/>
    <mergeCell ref="E56:S56"/>
    <mergeCell ref="E57:S57"/>
    <mergeCell ref="B51:G51"/>
  </mergeCells>
  <printOptions horizontalCentered="1" verticalCentered="1"/>
  <pageMargins left="0.23622047244094491" right="0.23622047244094491" top="0.55118110236220474" bottom="1.3385826771653544" header="0.31496062992125984" footer="0.31496062992125984"/>
  <pageSetup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P135"/>
  <sheetViews>
    <sheetView showGridLines="0" tabSelected="1" topLeftCell="A112" zoomScaleNormal="100" workbookViewId="0">
      <selection activeCell="G55" sqref="B55:P135"/>
    </sheetView>
  </sheetViews>
  <sheetFormatPr baseColWidth="10" defaultColWidth="5.7109375" defaultRowHeight="11.25" x14ac:dyDescent="0.25"/>
  <cols>
    <col min="1" max="1" width="1.42578125" style="10" customWidth="1"/>
    <col min="2" max="2" width="4.42578125" style="10" bestFit="1" customWidth="1"/>
    <col min="3" max="3" width="6.42578125" style="10" customWidth="1"/>
    <col min="4" max="4" width="4.85546875" style="10" customWidth="1"/>
    <col min="5" max="5" width="7.28515625" style="10" customWidth="1"/>
    <col min="6" max="6" width="9.28515625" style="10" customWidth="1"/>
    <col min="7" max="7" width="5.85546875" style="10" customWidth="1"/>
    <col min="8" max="8" width="1.5703125" style="10" customWidth="1"/>
    <col min="9" max="9" width="6.140625" style="11" hidden="1" customWidth="1"/>
    <col min="10" max="10" width="1.140625" style="10" customWidth="1"/>
    <col min="11" max="11" width="25.140625" style="12" customWidth="1"/>
    <col min="12" max="12" width="8.42578125" style="12" customWidth="1"/>
    <col min="13" max="13" width="21.7109375" style="12" customWidth="1"/>
    <col min="14" max="14" width="6.7109375" style="10" customWidth="1"/>
    <col min="15" max="15" width="19.42578125" style="10" hidden="1" customWidth="1"/>
    <col min="16" max="16" width="0.42578125" style="10" customWidth="1"/>
    <col min="17" max="16384" width="5.7109375" style="10"/>
  </cols>
  <sheetData>
    <row r="1" spans="2:16" ht="12" thickBot="1" x14ac:dyDescent="0.3"/>
    <row r="2" spans="2:16" x14ac:dyDescent="0.25">
      <c r="B2" s="13"/>
      <c r="C2" s="14"/>
      <c r="D2" s="14"/>
      <c r="E2" s="14"/>
      <c r="F2" s="14"/>
      <c r="G2" s="321" t="s">
        <v>698</v>
      </c>
      <c r="H2" s="322"/>
      <c r="I2" s="322"/>
      <c r="J2" s="322"/>
      <c r="K2" s="322"/>
      <c r="L2" s="322"/>
      <c r="M2" s="322"/>
      <c r="N2" s="322"/>
      <c r="O2" s="322"/>
      <c r="P2" s="323"/>
    </row>
    <row r="3" spans="2:16" ht="12" customHeight="1" x14ac:dyDescent="0.25">
      <c r="B3" s="15"/>
      <c r="C3" s="199"/>
      <c r="D3" s="199"/>
      <c r="E3" s="199"/>
      <c r="F3" s="199"/>
      <c r="G3" s="318" t="s">
        <v>787</v>
      </c>
      <c r="H3" s="319"/>
      <c r="I3" s="319"/>
      <c r="J3" s="319"/>
      <c r="K3" s="319"/>
      <c r="L3" s="319"/>
      <c r="M3" s="319"/>
      <c r="N3" s="319" t="s">
        <v>745</v>
      </c>
      <c r="O3" s="319"/>
      <c r="P3" s="320"/>
    </row>
    <row r="4" spans="2:16" ht="15" customHeight="1" x14ac:dyDescent="0.25">
      <c r="B4" s="16"/>
      <c r="C4" s="199"/>
      <c r="D4" s="199"/>
      <c r="E4" s="199"/>
      <c r="F4" s="199"/>
      <c r="G4" s="318" t="s">
        <v>1058</v>
      </c>
      <c r="H4" s="319"/>
      <c r="I4" s="319"/>
      <c r="J4" s="319"/>
      <c r="K4" s="319"/>
      <c r="L4" s="319"/>
      <c r="M4" s="319"/>
      <c r="N4" s="319" t="s">
        <v>746</v>
      </c>
      <c r="O4" s="319"/>
      <c r="P4" s="320"/>
    </row>
    <row r="5" spans="2:16" ht="15.75" customHeight="1" thickBot="1" x14ac:dyDescent="0.3">
      <c r="B5" s="17"/>
      <c r="C5" s="18"/>
      <c r="D5" s="18"/>
      <c r="E5" s="18"/>
      <c r="F5" s="18"/>
      <c r="G5" s="326" t="str">
        <f>+G58</f>
        <v>(Cifras expresadas en  pesos)</v>
      </c>
      <c r="H5" s="327"/>
      <c r="I5" s="327"/>
      <c r="J5" s="327"/>
      <c r="K5" s="327"/>
      <c r="L5" s="327"/>
      <c r="M5" s="327"/>
      <c r="N5" s="327" t="s">
        <v>747</v>
      </c>
      <c r="O5" s="327"/>
      <c r="P5" s="328"/>
    </row>
    <row r="6" spans="2:16" x14ac:dyDescent="0.25">
      <c r="B6" s="19"/>
      <c r="C6" s="200"/>
      <c r="D6" s="200"/>
      <c r="E6" s="200"/>
      <c r="F6" s="200"/>
      <c r="G6" s="200"/>
      <c r="H6" s="200"/>
      <c r="I6" s="201"/>
      <c r="J6" s="202"/>
      <c r="K6" s="203"/>
      <c r="L6" s="203"/>
      <c r="M6" s="203"/>
      <c r="N6" s="202"/>
      <c r="O6" s="202"/>
      <c r="P6" s="21"/>
    </row>
    <row r="7" spans="2:16" x14ac:dyDescent="0.25">
      <c r="B7" s="22"/>
      <c r="C7" s="204"/>
      <c r="D7" s="204"/>
      <c r="E7" s="204"/>
      <c r="F7" s="204"/>
      <c r="G7" s="204"/>
      <c r="H7" s="204"/>
      <c r="I7" s="205" t="s">
        <v>701</v>
      </c>
      <c r="J7" s="206"/>
      <c r="K7" s="207" t="s">
        <v>788</v>
      </c>
      <c r="L7" s="207"/>
      <c r="M7" s="207" t="s">
        <v>788</v>
      </c>
      <c r="N7" s="208"/>
      <c r="O7" s="208" t="s">
        <v>789</v>
      </c>
      <c r="P7" s="21"/>
    </row>
    <row r="8" spans="2:16" x14ac:dyDescent="0.25">
      <c r="B8" s="143"/>
      <c r="C8" s="208"/>
      <c r="D8" s="208"/>
      <c r="E8" s="208"/>
      <c r="F8" s="208"/>
      <c r="G8" s="208"/>
      <c r="H8" s="208"/>
      <c r="I8" s="205"/>
      <c r="J8" s="206"/>
      <c r="K8" s="155">
        <v>2025</v>
      </c>
      <c r="L8" s="207"/>
      <c r="M8" s="155">
        <v>2024</v>
      </c>
      <c r="N8" s="208"/>
      <c r="O8" s="208" t="s">
        <v>790</v>
      </c>
      <c r="P8" s="21"/>
    </row>
    <row r="9" spans="2:16" x14ac:dyDescent="0.25">
      <c r="B9" s="22"/>
      <c r="C9" s="202"/>
      <c r="D9" s="202"/>
      <c r="E9" s="202"/>
      <c r="F9" s="202"/>
      <c r="G9" s="202"/>
      <c r="H9" s="202"/>
      <c r="I9" s="209"/>
      <c r="J9" s="206"/>
      <c r="K9" s="23"/>
      <c r="L9" s="210"/>
      <c r="M9" s="23"/>
      <c r="N9" s="206"/>
      <c r="O9" s="206"/>
      <c r="P9" s="21"/>
    </row>
    <row r="10" spans="2:16" x14ac:dyDescent="0.25">
      <c r="B10" s="143" t="s">
        <v>704</v>
      </c>
      <c r="C10" s="200" t="s">
        <v>791</v>
      </c>
      <c r="D10" s="202"/>
      <c r="E10" s="202"/>
      <c r="F10" s="202"/>
      <c r="G10" s="202"/>
      <c r="H10" s="202"/>
      <c r="I10" s="209"/>
      <c r="J10" s="206"/>
      <c r="K10" s="6">
        <f>SUM(K11:K13)</f>
        <v>349222858835.69</v>
      </c>
      <c r="L10" s="7"/>
      <c r="M10" s="6">
        <f>SUM(M11:M13)</f>
        <v>322804953173.42999</v>
      </c>
      <c r="N10" s="8"/>
      <c r="O10" s="6">
        <f>+K10-M10</f>
        <v>26417905662.26001</v>
      </c>
      <c r="P10" s="21"/>
    </row>
    <row r="11" spans="2:16" x14ac:dyDescent="0.25">
      <c r="B11" s="143">
        <v>41</v>
      </c>
      <c r="C11" s="202" t="s">
        <v>792</v>
      </c>
      <c r="D11" s="202"/>
      <c r="E11" s="202"/>
      <c r="F11" s="202"/>
      <c r="G11" s="202"/>
      <c r="H11" s="202"/>
      <c r="I11" s="154" t="s">
        <v>806</v>
      </c>
      <c r="J11" s="206"/>
      <c r="K11" s="211">
        <f>+K64</f>
        <v>5584545</v>
      </c>
      <c r="L11" s="2"/>
      <c r="M11" s="211">
        <f>+M64</f>
        <v>7653652</v>
      </c>
      <c r="N11" s="4"/>
      <c r="O11" s="3">
        <f>+K11-M11</f>
        <v>-2069107</v>
      </c>
      <c r="P11" s="21"/>
    </row>
    <row r="12" spans="2:16" hidden="1" x14ac:dyDescent="0.25">
      <c r="B12" s="143">
        <v>44</v>
      </c>
      <c r="C12" s="202" t="s">
        <v>793</v>
      </c>
      <c r="D12" s="202"/>
      <c r="E12" s="202"/>
      <c r="F12" s="202"/>
      <c r="G12" s="202"/>
      <c r="H12" s="202"/>
      <c r="I12" s="154" t="s">
        <v>806</v>
      </c>
      <c r="J12" s="206"/>
      <c r="K12" s="211">
        <f>+K67</f>
        <v>276300</v>
      </c>
      <c r="L12" s="2"/>
      <c r="M12" s="211">
        <f>+M67</f>
        <v>1078900</v>
      </c>
      <c r="N12" s="4"/>
      <c r="O12" s="2">
        <f>+K12-M12</f>
        <v>-802600</v>
      </c>
      <c r="P12" s="21"/>
    </row>
    <row r="13" spans="2:16" x14ac:dyDescent="0.25">
      <c r="B13" s="143">
        <v>47</v>
      </c>
      <c r="C13" s="202" t="s">
        <v>794</v>
      </c>
      <c r="D13" s="202"/>
      <c r="E13" s="202"/>
      <c r="F13" s="202"/>
      <c r="G13" s="202"/>
      <c r="H13" s="202"/>
      <c r="I13" s="209"/>
      <c r="J13" s="206"/>
      <c r="K13" s="211">
        <f>+K70</f>
        <v>349216997990.69</v>
      </c>
      <c r="L13" s="2"/>
      <c r="M13" s="211">
        <f>+M70</f>
        <v>322796220621.42999</v>
      </c>
      <c r="N13" s="4"/>
      <c r="O13" s="212">
        <f>+K13-M13</f>
        <v>26420777369.26001</v>
      </c>
      <c r="P13" s="21"/>
    </row>
    <row r="14" spans="2:16" x14ac:dyDescent="0.25">
      <c r="B14" s="143"/>
      <c r="C14" s="202"/>
      <c r="D14" s="202"/>
      <c r="E14" s="202"/>
      <c r="F14" s="202"/>
      <c r="G14" s="202"/>
      <c r="H14" s="202"/>
      <c r="I14" s="209"/>
      <c r="J14" s="206"/>
      <c r="K14" s="2"/>
      <c r="L14" s="2"/>
      <c r="M14" s="2"/>
      <c r="N14" s="4"/>
      <c r="O14" s="4"/>
      <c r="P14" s="21"/>
    </row>
    <row r="15" spans="2:16" x14ac:dyDescent="0.25">
      <c r="B15" s="143"/>
      <c r="C15" s="202"/>
      <c r="D15" s="202"/>
      <c r="E15" s="202"/>
      <c r="F15" s="202"/>
      <c r="G15" s="202"/>
      <c r="H15" s="202"/>
      <c r="I15" s="209"/>
      <c r="J15" s="206"/>
      <c r="K15" s="2"/>
      <c r="L15" s="2"/>
      <c r="M15" s="2"/>
      <c r="N15" s="4"/>
      <c r="O15" s="24"/>
      <c r="P15" s="21"/>
    </row>
    <row r="16" spans="2:16" x14ac:dyDescent="0.25">
      <c r="B16" s="143"/>
      <c r="C16" s="200" t="s">
        <v>795</v>
      </c>
      <c r="D16" s="202"/>
      <c r="E16" s="202"/>
      <c r="F16" s="202"/>
      <c r="G16" s="202"/>
      <c r="H16" s="202"/>
      <c r="I16" s="209"/>
      <c r="J16" s="206"/>
      <c r="K16" s="6">
        <f>SUM(K17:K20)</f>
        <v>296228571018.73004</v>
      </c>
      <c r="L16" s="7"/>
      <c r="M16" s="6">
        <f>SUM(M17:M20)</f>
        <v>310876397022.86005</v>
      </c>
      <c r="N16" s="8"/>
      <c r="O16" s="6">
        <f>+K16-M16</f>
        <v>-14647826004.130005</v>
      </c>
      <c r="P16" s="21"/>
    </row>
    <row r="17" spans="2:16" x14ac:dyDescent="0.25">
      <c r="B17" s="143">
        <v>51</v>
      </c>
      <c r="C17" s="202" t="s">
        <v>796</v>
      </c>
      <c r="D17" s="202"/>
      <c r="E17" s="202"/>
      <c r="F17" s="202"/>
      <c r="G17" s="202"/>
      <c r="H17" s="202"/>
      <c r="I17" s="154" t="s">
        <v>813</v>
      </c>
      <c r="J17" s="206"/>
      <c r="K17" s="211">
        <f>+K75</f>
        <v>288789109101.65002</v>
      </c>
      <c r="L17" s="2"/>
      <c r="M17" s="211">
        <f>+M75</f>
        <v>301851899457.23004</v>
      </c>
      <c r="N17" s="4"/>
      <c r="O17" s="2">
        <f>+K17-M17</f>
        <v>-13062790355.580017</v>
      </c>
      <c r="P17" s="21"/>
    </row>
    <row r="18" spans="2:16" s="20" customFormat="1" x14ac:dyDescent="0.25">
      <c r="B18" s="143">
        <v>53</v>
      </c>
      <c r="C18" s="202" t="s">
        <v>797</v>
      </c>
      <c r="D18" s="202"/>
      <c r="E18" s="202"/>
      <c r="F18" s="202"/>
      <c r="G18" s="202"/>
      <c r="H18" s="202"/>
      <c r="I18" s="154" t="s">
        <v>813</v>
      </c>
      <c r="J18" s="206"/>
      <c r="K18" s="211">
        <f>+K85</f>
        <v>7232507792.0799999</v>
      </c>
      <c r="L18" s="2"/>
      <c r="M18" s="211">
        <f>+M85</f>
        <v>8652389253.0300007</v>
      </c>
      <c r="N18" s="4"/>
      <c r="O18" s="3">
        <f>+K18-M18</f>
        <v>-1419881460.9500008</v>
      </c>
      <c r="P18" s="25"/>
    </row>
    <row r="19" spans="2:16" s="20" customFormat="1" hidden="1" x14ac:dyDescent="0.25">
      <c r="B19" s="143">
        <v>54</v>
      </c>
      <c r="C19" s="202" t="s">
        <v>793</v>
      </c>
      <c r="D19" s="202"/>
      <c r="E19" s="202"/>
      <c r="F19" s="202"/>
      <c r="G19" s="202"/>
      <c r="H19" s="202"/>
      <c r="I19" s="209"/>
      <c r="J19" s="206"/>
      <c r="K19" s="211">
        <v>0</v>
      </c>
      <c r="L19" s="2"/>
      <c r="M19" s="211">
        <v>0</v>
      </c>
      <c r="N19" s="4"/>
      <c r="O19" s="3"/>
      <c r="P19" s="25"/>
    </row>
    <row r="20" spans="2:16" s="20" customFormat="1" x14ac:dyDescent="0.25">
      <c r="B20" s="143">
        <v>57</v>
      </c>
      <c r="C20" s="202" t="s">
        <v>794</v>
      </c>
      <c r="D20" s="202"/>
      <c r="E20" s="202"/>
      <c r="F20" s="202"/>
      <c r="G20" s="202"/>
      <c r="H20" s="202"/>
      <c r="I20" s="154" t="s">
        <v>813</v>
      </c>
      <c r="J20" s="206"/>
      <c r="K20" s="211">
        <f>+K95</f>
        <v>206954125</v>
      </c>
      <c r="L20" s="2"/>
      <c r="M20" s="211">
        <f>+M95</f>
        <v>372108312.60000002</v>
      </c>
      <c r="N20" s="4"/>
      <c r="O20" s="213">
        <f>+K20-M20</f>
        <v>-165154187.60000002</v>
      </c>
      <c r="P20" s="21"/>
    </row>
    <row r="21" spans="2:16" x14ac:dyDescent="0.25">
      <c r="B21" s="143"/>
      <c r="C21" s="202"/>
      <c r="D21" s="202"/>
      <c r="E21" s="202"/>
      <c r="F21" s="202"/>
      <c r="G21" s="202"/>
      <c r="H21" s="202"/>
      <c r="I21" s="209"/>
      <c r="J21" s="206"/>
      <c r="K21" s="214"/>
      <c r="L21" s="214"/>
      <c r="M21" s="214"/>
      <c r="N21" s="215"/>
      <c r="O21" s="215"/>
      <c r="P21" s="21"/>
    </row>
    <row r="22" spans="2:16" x14ac:dyDescent="0.25">
      <c r="B22" s="143"/>
      <c r="C22" s="200" t="s">
        <v>798</v>
      </c>
      <c r="D22" s="200"/>
      <c r="E22" s="200"/>
      <c r="F22" s="200"/>
      <c r="G22" s="200"/>
      <c r="H22" s="200"/>
      <c r="I22" s="205"/>
      <c r="J22" s="206"/>
      <c r="K22" s="6">
        <f>+K10-K16</f>
        <v>52994287816.959961</v>
      </c>
      <c r="L22" s="7"/>
      <c r="M22" s="6">
        <f>+M10-M16</f>
        <v>11928556150.569946</v>
      </c>
      <c r="N22" s="9"/>
      <c r="O22" s="1">
        <f>+K22-M22</f>
        <v>41065731666.390015</v>
      </c>
      <c r="P22" s="21"/>
    </row>
    <row r="23" spans="2:16" x14ac:dyDescent="0.25">
      <c r="B23" s="143"/>
      <c r="C23" s="200"/>
      <c r="D23" s="200"/>
      <c r="E23" s="200"/>
      <c r="F23" s="200"/>
      <c r="G23" s="200"/>
      <c r="H23" s="200"/>
      <c r="I23" s="205"/>
      <c r="J23" s="206"/>
      <c r="K23" s="7"/>
      <c r="L23" s="7"/>
      <c r="M23" s="7"/>
      <c r="N23" s="9"/>
      <c r="O23" s="26"/>
      <c r="P23" s="21"/>
    </row>
    <row r="24" spans="2:16" x14ac:dyDescent="0.25">
      <c r="B24" s="143"/>
      <c r="C24" s="200"/>
      <c r="D24" s="200"/>
      <c r="E24" s="200"/>
      <c r="F24" s="200"/>
      <c r="G24" s="200"/>
      <c r="H24" s="200"/>
      <c r="I24" s="205"/>
      <c r="J24" s="206"/>
      <c r="K24" s="7"/>
      <c r="L24" s="7"/>
      <c r="M24" s="7"/>
      <c r="N24" s="9"/>
      <c r="O24" s="26"/>
      <c r="P24" s="21"/>
    </row>
    <row r="25" spans="2:16" x14ac:dyDescent="0.25">
      <c r="B25" s="143"/>
      <c r="C25" s="200" t="s">
        <v>799</v>
      </c>
      <c r="D25" s="200"/>
      <c r="E25" s="200"/>
      <c r="F25" s="200"/>
      <c r="G25" s="200"/>
      <c r="H25" s="200"/>
      <c r="I25" s="205"/>
      <c r="J25" s="206"/>
      <c r="K25" s="6">
        <f>+K26</f>
        <v>5711530373.3100004</v>
      </c>
      <c r="L25" s="7"/>
      <c r="M25" s="6">
        <f>+M26</f>
        <v>2886491297.3699999</v>
      </c>
      <c r="N25" s="9"/>
      <c r="O25" s="26"/>
      <c r="P25" s="21"/>
    </row>
    <row r="26" spans="2:16" x14ac:dyDescent="0.25">
      <c r="B26" s="143">
        <v>48</v>
      </c>
      <c r="C26" s="202" t="s">
        <v>800</v>
      </c>
      <c r="D26" s="202"/>
      <c r="E26" s="202"/>
      <c r="F26" s="202"/>
      <c r="G26" s="202"/>
      <c r="H26" s="202"/>
      <c r="I26" s="154" t="s">
        <v>806</v>
      </c>
      <c r="J26" s="206"/>
      <c r="K26" s="211">
        <f>+K103</f>
        <v>5711530373.3100004</v>
      </c>
      <c r="L26" s="2"/>
      <c r="M26" s="211">
        <f>+M103</f>
        <v>2886491297.3699999</v>
      </c>
      <c r="N26" s="9"/>
      <c r="O26" s="26"/>
      <c r="P26" s="21"/>
    </row>
    <row r="27" spans="2:16" x14ac:dyDescent="0.25">
      <c r="B27" s="143"/>
      <c r="C27" s="202"/>
      <c r="D27" s="202"/>
      <c r="E27" s="202"/>
      <c r="F27" s="202"/>
      <c r="G27" s="202"/>
      <c r="H27" s="202"/>
      <c r="I27" s="209"/>
      <c r="J27" s="206"/>
      <c r="K27" s="2"/>
      <c r="L27" s="2"/>
      <c r="M27" s="2"/>
      <c r="N27" s="4"/>
      <c r="O27" s="24"/>
      <c r="P27" s="21"/>
    </row>
    <row r="28" spans="2:16" x14ac:dyDescent="0.25">
      <c r="B28" s="143"/>
      <c r="C28" s="200" t="s">
        <v>801</v>
      </c>
      <c r="D28" s="202"/>
      <c r="E28" s="202"/>
      <c r="F28" s="202"/>
      <c r="G28" s="202"/>
      <c r="H28" s="202"/>
      <c r="I28" s="209"/>
      <c r="J28" s="206"/>
      <c r="K28" s="6">
        <f>+K29</f>
        <v>770965054.84000003</v>
      </c>
      <c r="L28" s="7"/>
      <c r="M28" s="6">
        <f>+M29</f>
        <v>973572715.90999997</v>
      </c>
      <c r="N28" s="7"/>
      <c r="O28" s="1">
        <f>+K28-M28</f>
        <v>-202607661.06999993</v>
      </c>
      <c r="P28" s="21"/>
    </row>
    <row r="29" spans="2:16" x14ac:dyDescent="0.25">
      <c r="B29" s="143">
        <v>58</v>
      </c>
      <c r="C29" s="202" t="s">
        <v>802</v>
      </c>
      <c r="D29" s="202"/>
      <c r="E29" s="202"/>
      <c r="F29" s="202"/>
      <c r="G29" s="202"/>
      <c r="H29" s="202"/>
      <c r="I29" s="154" t="s">
        <v>813</v>
      </c>
      <c r="J29" s="206"/>
      <c r="K29" s="211">
        <f>+K110</f>
        <v>770965054.84000003</v>
      </c>
      <c r="L29" s="2"/>
      <c r="M29" s="211">
        <f>+M110</f>
        <v>973572715.90999997</v>
      </c>
      <c r="N29" s="2"/>
      <c r="O29" s="27">
        <f>+K29-M29</f>
        <v>-202607661.06999993</v>
      </c>
      <c r="P29" s="21"/>
    </row>
    <row r="30" spans="2:16" x14ac:dyDescent="0.25">
      <c r="B30" s="143"/>
      <c r="C30" s="202"/>
      <c r="D30" s="202"/>
      <c r="E30" s="202"/>
      <c r="F30" s="202"/>
      <c r="G30" s="202"/>
      <c r="H30" s="202"/>
      <c r="I30" s="209"/>
      <c r="J30" s="206"/>
      <c r="K30" s="211"/>
      <c r="L30" s="2"/>
      <c r="M30" s="211"/>
      <c r="N30" s="2"/>
      <c r="O30" s="3"/>
      <c r="P30" s="21"/>
    </row>
    <row r="31" spans="2:16" x14ac:dyDescent="0.25">
      <c r="B31" s="143"/>
      <c r="C31" s="200" t="s">
        <v>803</v>
      </c>
      <c r="D31" s="202"/>
      <c r="E31" s="202"/>
      <c r="F31" s="202"/>
      <c r="G31" s="202"/>
      <c r="H31" s="202"/>
      <c r="I31" s="209"/>
      <c r="J31" s="206"/>
      <c r="K31" s="6">
        <f>+K25-K28</f>
        <v>4940565318.4700003</v>
      </c>
      <c r="L31" s="7"/>
      <c r="M31" s="6">
        <f>+M25-M28</f>
        <v>1912918581.46</v>
      </c>
      <c r="N31" s="2"/>
      <c r="O31" s="3"/>
      <c r="P31" s="21"/>
    </row>
    <row r="32" spans="2:16" x14ac:dyDescent="0.25">
      <c r="B32" s="143"/>
      <c r="C32" s="202"/>
      <c r="D32" s="202"/>
      <c r="E32" s="202"/>
      <c r="F32" s="202"/>
      <c r="G32" s="202"/>
      <c r="H32" s="202"/>
      <c r="I32" s="209"/>
      <c r="J32" s="206"/>
      <c r="K32" s="211"/>
      <c r="L32" s="2"/>
      <c r="M32" s="211"/>
      <c r="N32" s="2"/>
      <c r="O32" s="3"/>
      <c r="P32" s="21"/>
    </row>
    <row r="33" spans="2:16" x14ac:dyDescent="0.25">
      <c r="B33" s="143"/>
      <c r="C33" s="202"/>
      <c r="D33" s="202"/>
      <c r="E33" s="202"/>
      <c r="F33" s="202"/>
      <c r="G33" s="202"/>
      <c r="H33" s="202"/>
      <c r="I33" s="209"/>
      <c r="J33" s="206"/>
      <c r="K33" s="28"/>
      <c r="L33" s="2"/>
      <c r="M33" s="28"/>
      <c r="N33" s="4"/>
      <c r="O33" s="24"/>
      <c r="P33" s="29"/>
    </row>
    <row r="34" spans="2:16" s="20" customFormat="1" ht="12" thickBot="1" x14ac:dyDescent="0.3">
      <c r="B34" s="143"/>
      <c r="C34" s="200" t="s">
        <v>804</v>
      </c>
      <c r="D34" s="200"/>
      <c r="E34" s="200"/>
      <c r="F34" s="200"/>
      <c r="G34" s="200"/>
      <c r="H34" s="200"/>
      <c r="I34" s="205"/>
      <c r="J34" s="206"/>
      <c r="K34" s="30">
        <f>+K22+K31</f>
        <v>57934853135.429962</v>
      </c>
      <c r="L34" s="2"/>
      <c r="M34" s="30">
        <f>+M22+M31</f>
        <v>13841474732.029945</v>
      </c>
      <c r="N34" s="8"/>
      <c r="O34" s="31">
        <f>+K34-M34</f>
        <v>44093378403.400017</v>
      </c>
      <c r="P34" s="21"/>
    </row>
    <row r="35" spans="2:16" ht="12" thickTop="1" x14ac:dyDescent="0.25">
      <c r="B35" s="143"/>
      <c r="C35" s="202"/>
      <c r="D35" s="202"/>
      <c r="E35" s="202"/>
      <c r="F35" s="202"/>
      <c r="G35" s="202"/>
      <c r="H35" s="202"/>
      <c r="I35" s="209"/>
      <c r="J35" s="206"/>
      <c r="K35" s="5"/>
      <c r="L35" s="5"/>
      <c r="M35" s="5"/>
      <c r="N35" s="32"/>
      <c r="O35" s="32"/>
      <c r="P35" s="21"/>
    </row>
    <row r="36" spans="2:16" ht="3.75" customHeight="1" thickBot="1" x14ac:dyDescent="0.3">
      <c r="B36" s="143"/>
      <c r="C36" s="202"/>
      <c r="D36" s="202"/>
      <c r="E36" s="202"/>
      <c r="F36" s="202"/>
      <c r="G36" s="202"/>
      <c r="H36" s="202"/>
      <c r="I36" s="216"/>
      <c r="J36" s="202"/>
      <c r="K36" s="210"/>
      <c r="L36" s="203"/>
      <c r="M36" s="203"/>
      <c r="N36" s="217"/>
      <c r="O36" s="217"/>
      <c r="P36" s="21"/>
    </row>
    <row r="37" spans="2:16" ht="6.75" customHeight="1" x14ac:dyDescent="0.25">
      <c r="B37" s="142"/>
      <c r="C37" s="33"/>
      <c r="D37" s="33"/>
      <c r="E37" s="33"/>
      <c r="F37" s="33"/>
      <c r="G37" s="33"/>
      <c r="H37" s="33"/>
      <c r="I37" s="34"/>
      <c r="J37" s="33"/>
      <c r="K37" s="35"/>
      <c r="L37" s="35"/>
      <c r="M37" s="35"/>
      <c r="N37" s="33"/>
      <c r="O37" s="33"/>
      <c r="P37" s="140"/>
    </row>
    <row r="38" spans="2:16" x14ac:dyDescent="0.25">
      <c r="B38" s="143"/>
      <c r="C38" s="202"/>
      <c r="D38" s="202"/>
      <c r="E38" s="202"/>
      <c r="F38" s="202"/>
      <c r="G38" s="202"/>
      <c r="H38" s="202"/>
      <c r="I38" s="216"/>
      <c r="J38" s="202"/>
      <c r="K38" s="210"/>
      <c r="L38" s="210"/>
      <c r="M38" s="210"/>
      <c r="N38" s="202"/>
      <c r="O38" s="202"/>
      <c r="P38" s="141"/>
    </row>
    <row r="39" spans="2:16" x14ac:dyDescent="0.25">
      <c r="B39" s="143"/>
      <c r="C39" s="202"/>
      <c r="D39" s="202"/>
      <c r="E39" s="202"/>
      <c r="F39" s="202"/>
      <c r="G39" s="202"/>
      <c r="H39" s="202"/>
      <c r="I39" s="216"/>
      <c r="J39" s="202"/>
      <c r="K39" s="210"/>
      <c r="L39" s="210"/>
      <c r="M39" s="210"/>
      <c r="N39" s="202"/>
      <c r="O39" s="202"/>
      <c r="P39" s="141"/>
    </row>
    <row r="40" spans="2:16" x14ac:dyDescent="0.25">
      <c r="B40" s="143"/>
      <c r="C40" s="202"/>
      <c r="D40" s="202"/>
      <c r="E40" s="202"/>
      <c r="F40" s="202"/>
      <c r="G40" s="202"/>
      <c r="H40" s="202"/>
      <c r="I40" s="216"/>
      <c r="J40" s="202"/>
      <c r="K40" s="210"/>
      <c r="L40" s="210"/>
      <c r="M40" s="210"/>
      <c r="N40" s="202"/>
      <c r="O40" s="202"/>
      <c r="P40" s="141"/>
    </row>
    <row r="41" spans="2:16" x14ac:dyDescent="0.25">
      <c r="B41" s="143"/>
      <c r="C41" s="202"/>
      <c r="D41" s="202"/>
      <c r="E41" s="202"/>
      <c r="F41" s="202"/>
      <c r="G41" s="202"/>
      <c r="H41" s="202"/>
      <c r="I41" s="216"/>
      <c r="J41" s="202"/>
      <c r="K41" s="210"/>
      <c r="L41" s="210"/>
      <c r="M41" s="210"/>
      <c r="N41" s="202"/>
      <c r="O41" s="202"/>
      <c r="P41" s="141"/>
    </row>
    <row r="42" spans="2:16" x14ac:dyDescent="0.25">
      <c r="B42" s="143"/>
      <c r="C42" s="202"/>
      <c r="D42" s="202"/>
      <c r="E42" s="202"/>
      <c r="F42" s="202"/>
      <c r="G42" s="202"/>
      <c r="H42" s="202"/>
      <c r="I42" s="216"/>
      <c r="J42" s="202"/>
      <c r="K42" s="210"/>
      <c r="L42" s="210"/>
      <c r="M42" s="210"/>
      <c r="N42" s="202"/>
      <c r="O42" s="202"/>
      <c r="P42" s="141"/>
    </row>
    <row r="43" spans="2:16" ht="12" x14ac:dyDescent="0.25">
      <c r="B43" s="143"/>
      <c r="C43" s="336" t="s">
        <v>741</v>
      </c>
      <c r="D43" s="336"/>
      <c r="E43" s="336"/>
      <c r="F43" s="336"/>
      <c r="G43" s="336"/>
      <c r="H43" s="336"/>
      <c r="I43" s="336"/>
      <c r="J43" s="178"/>
      <c r="K43" s="178"/>
      <c r="L43" s="333" t="s">
        <v>953</v>
      </c>
      <c r="M43" s="333"/>
      <c r="N43" s="333"/>
      <c r="O43" s="333"/>
      <c r="P43" s="141"/>
    </row>
    <row r="44" spans="2:16" ht="12" x14ac:dyDescent="0.25">
      <c r="B44" s="143"/>
      <c r="C44" s="335" t="s">
        <v>954</v>
      </c>
      <c r="D44" s="335"/>
      <c r="E44" s="335"/>
      <c r="F44" s="335"/>
      <c r="G44" s="335"/>
      <c r="H44" s="335"/>
      <c r="I44" s="335"/>
      <c r="J44" s="177"/>
      <c r="K44" s="177"/>
      <c r="L44" s="334" t="s">
        <v>955</v>
      </c>
      <c r="M44" s="334"/>
      <c r="N44" s="334"/>
      <c r="O44" s="334"/>
      <c r="P44" s="141"/>
    </row>
    <row r="45" spans="2:16" ht="12" x14ac:dyDescent="0.25">
      <c r="B45" s="143"/>
      <c r="C45" s="335" t="s">
        <v>805</v>
      </c>
      <c r="D45" s="335"/>
      <c r="E45" s="335"/>
      <c r="F45" s="335"/>
      <c r="G45" s="335"/>
      <c r="H45" s="335"/>
      <c r="I45" s="335"/>
      <c r="J45" s="179"/>
      <c r="K45" s="218"/>
      <c r="L45" s="329" t="s">
        <v>956</v>
      </c>
      <c r="M45" s="329"/>
      <c r="N45" s="329"/>
      <c r="O45" s="219"/>
      <c r="P45" s="141"/>
    </row>
    <row r="46" spans="2:16" ht="12" x14ac:dyDescent="0.25">
      <c r="B46" s="242"/>
      <c r="C46" s="245"/>
      <c r="D46" s="245"/>
      <c r="E46" s="245"/>
      <c r="F46" s="245"/>
      <c r="G46" s="245"/>
      <c r="H46" s="245"/>
      <c r="I46" s="245"/>
      <c r="J46" s="179"/>
      <c r="K46" s="218"/>
      <c r="L46" s="243"/>
      <c r="M46" s="243"/>
      <c r="N46" s="243"/>
      <c r="O46" s="244"/>
      <c r="P46" s="241"/>
    </row>
    <row r="47" spans="2:16" ht="12" x14ac:dyDescent="0.25">
      <c r="B47" s="242"/>
      <c r="C47" s="245"/>
      <c r="D47" s="245"/>
      <c r="E47" s="245"/>
      <c r="F47" s="245"/>
      <c r="G47" s="245"/>
      <c r="H47" s="245"/>
      <c r="I47" s="245"/>
      <c r="J47" s="179"/>
      <c r="K47" s="218"/>
      <c r="L47" s="243"/>
      <c r="M47" s="243"/>
      <c r="N47" s="243"/>
      <c r="O47" s="244"/>
      <c r="P47" s="241"/>
    </row>
    <row r="48" spans="2:16" x14ac:dyDescent="0.25">
      <c r="B48" s="143"/>
      <c r="C48" s="202"/>
      <c r="D48" s="202"/>
      <c r="E48" s="202"/>
      <c r="F48" s="202"/>
      <c r="G48" s="202"/>
      <c r="H48" s="202"/>
      <c r="I48" s="216"/>
      <c r="J48" s="202"/>
      <c r="K48" s="210"/>
      <c r="L48" s="210"/>
      <c r="M48" s="210"/>
      <c r="N48" s="202"/>
      <c r="O48" s="202"/>
      <c r="P48" s="141"/>
    </row>
    <row r="49" spans="2:16" ht="12" x14ac:dyDescent="0.25">
      <c r="B49" s="143"/>
      <c r="C49" s="202"/>
      <c r="D49" s="202"/>
      <c r="E49" s="202"/>
      <c r="F49" s="202"/>
      <c r="G49" s="202"/>
      <c r="H49" s="333" t="s">
        <v>742</v>
      </c>
      <c r="I49" s="333"/>
      <c r="J49" s="333"/>
      <c r="K49" s="333"/>
      <c r="L49" s="210"/>
      <c r="M49" s="210"/>
      <c r="N49" s="202"/>
      <c r="O49" s="202"/>
      <c r="P49" s="141"/>
    </row>
    <row r="50" spans="2:16" ht="12" x14ac:dyDescent="0.25">
      <c r="B50" s="143"/>
      <c r="C50" s="202"/>
      <c r="D50" s="202"/>
      <c r="E50" s="202"/>
      <c r="F50" s="202"/>
      <c r="G50" s="202"/>
      <c r="H50" s="334" t="s">
        <v>743</v>
      </c>
      <c r="I50" s="334"/>
      <c r="J50" s="334"/>
      <c r="K50" s="334"/>
      <c r="L50" s="210"/>
      <c r="M50" s="210"/>
      <c r="N50" s="202"/>
      <c r="O50" s="202"/>
      <c r="P50" s="141"/>
    </row>
    <row r="51" spans="2:16" x14ac:dyDescent="0.25">
      <c r="B51" s="143"/>
      <c r="C51" s="202"/>
      <c r="D51" s="202"/>
      <c r="E51" s="202"/>
      <c r="F51" s="202"/>
      <c r="G51" s="202"/>
      <c r="H51" s="202"/>
      <c r="I51" s="216"/>
      <c r="J51" s="202"/>
      <c r="K51" s="210"/>
      <c r="L51" s="210"/>
      <c r="M51" s="210"/>
      <c r="N51" s="202"/>
      <c r="O51" s="202"/>
      <c r="P51" s="141"/>
    </row>
    <row r="52" spans="2:16" ht="15.75" customHeight="1" thickBot="1" x14ac:dyDescent="0.3">
      <c r="B52" s="324"/>
      <c r="C52" s="325"/>
      <c r="D52" s="325"/>
      <c r="E52" s="325"/>
      <c r="F52" s="325"/>
      <c r="G52" s="325"/>
      <c r="H52" s="325"/>
      <c r="I52" s="220"/>
      <c r="J52" s="221"/>
      <c r="K52" s="222"/>
      <c r="L52" s="222"/>
      <c r="M52" s="222"/>
      <c r="N52" s="221"/>
      <c r="O52" s="221"/>
      <c r="P52" s="223"/>
    </row>
    <row r="54" spans="2:16" s="37" customFormat="1" ht="12" thickBot="1" x14ac:dyDescent="0.3">
      <c r="B54" s="10"/>
      <c r="C54" s="10"/>
      <c r="D54" s="10"/>
      <c r="E54" s="10"/>
      <c r="F54" s="10"/>
      <c r="G54" s="10"/>
      <c r="H54" s="10"/>
      <c r="I54" s="11"/>
      <c r="J54" s="10"/>
      <c r="K54" s="12"/>
      <c r="L54" s="12"/>
      <c r="M54" s="12"/>
      <c r="N54" s="10"/>
      <c r="O54" s="10"/>
      <c r="P54" s="10"/>
    </row>
    <row r="55" spans="2:16" s="37" customFormat="1" ht="15" customHeight="1" x14ac:dyDescent="0.25">
      <c r="B55" s="13"/>
      <c r="C55" s="14"/>
      <c r="D55" s="14"/>
      <c r="E55" s="14"/>
      <c r="F55" s="14"/>
      <c r="G55" s="321" t="s">
        <v>698</v>
      </c>
      <c r="H55" s="322"/>
      <c r="I55" s="322"/>
      <c r="J55" s="322"/>
      <c r="K55" s="322"/>
      <c r="L55" s="322"/>
      <c r="M55" s="322"/>
      <c r="N55" s="322"/>
      <c r="O55" s="322"/>
      <c r="P55" s="323"/>
    </row>
    <row r="56" spans="2:16" s="37" customFormat="1" ht="15" customHeight="1" x14ac:dyDescent="0.25">
      <c r="B56" s="15"/>
      <c r="C56" s="199"/>
      <c r="D56" s="199"/>
      <c r="E56" s="199"/>
      <c r="F56" s="199"/>
      <c r="G56" s="318" t="s">
        <v>787</v>
      </c>
      <c r="H56" s="319"/>
      <c r="I56" s="319"/>
      <c r="J56" s="319"/>
      <c r="K56" s="319"/>
      <c r="L56" s="319"/>
      <c r="M56" s="319"/>
      <c r="N56" s="319"/>
      <c r="O56" s="319"/>
      <c r="P56" s="320"/>
    </row>
    <row r="57" spans="2:16" s="37" customFormat="1" ht="15.75" customHeight="1" x14ac:dyDescent="0.25">
      <c r="B57" s="16"/>
      <c r="C57" s="199"/>
      <c r="D57" s="199"/>
      <c r="E57" s="199"/>
      <c r="F57" s="199"/>
      <c r="G57" s="318" t="str">
        <f>+G4</f>
        <v>COMPARATIVO A 30 DE SEPTIEMBRE  2025</v>
      </c>
      <c r="H57" s="319"/>
      <c r="I57" s="319"/>
      <c r="J57" s="319"/>
      <c r="K57" s="319"/>
      <c r="L57" s="319"/>
      <c r="M57" s="319"/>
      <c r="N57" s="319"/>
      <c r="O57" s="319"/>
      <c r="P57" s="320"/>
    </row>
    <row r="58" spans="2:16" s="37" customFormat="1" ht="15.75" customHeight="1" thickBot="1" x14ac:dyDescent="0.3">
      <c r="B58" s="17"/>
      <c r="C58" s="18"/>
      <c r="D58" s="18"/>
      <c r="E58" s="18"/>
      <c r="F58" s="18"/>
      <c r="G58" s="326" t="s">
        <v>700</v>
      </c>
      <c r="H58" s="327"/>
      <c r="I58" s="327"/>
      <c r="J58" s="327"/>
      <c r="K58" s="327"/>
      <c r="L58" s="327"/>
      <c r="M58" s="327"/>
      <c r="N58" s="327"/>
      <c r="O58" s="327"/>
      <c r="P58" s="328"/>
    </row>
    <row r="59" spans="2:16" s="37" customFormat="1" x14ac:dyDescent="0.25">
      <c r="B59" s="19"/>
      <c r="C59" s="200"/>
      <c r="D59" s="200"/>
      <c r="E59" s="200"/>
      <c r="F59" s="200"/>
      <c r="G59" s="200"/>
      <c r="H59" s="200"/>
      <c r="I59" s="201"/>
      <c r="J59" s="202"/>
      <c r="K59" s="203"/>
      <c r="L59" s="203"/>
      <c r="M59" s="203"/>
      <c r="N59" s="206"/>
      <c r="O59" s="202"/>
      <c r="P59" s="21"/>
    </row>
    <row r="60" spans="2:16" s="37" customFormat="1" x14ac:dyDescent="0.25">
      <c r="B60" s="22"/>
      <c r="C60" s="204"/>
      <c r="D60" s="204"/>
      <c r="E60" s="204"/>
      <c r="F60" s="204"/>
      <c r="G60" s="204"/>
      <c r="H60" s="204"/>
      <c r="I60" s="205" t="s">
        <v>748</v>
      </c>
      <c r="J60" s="202"/>
      <c r="K60" s="207" t="s">
        <v>788</v>
      </c>
      <c r="L60" s="207"/>
      <c r="M60" s="207" t="s">
        <v>788</v>
      </c>
      <c r="N60" s="208"/>
      <c r="O60" s="208" t="s">
        <v>789</v>
      </c>
      <c r="P60" s="21"/>
    </row>
    <row r="61" spans="2:16" x14ac:dyDescent="0.25">
      <c r="B61" s="143"/>
      <c r="C61" s="208"/>
      <c r="D61" s="208"/>
      <c r="E61" s="208"/>
      <c r="F61" s="208"/>
      <c r="G61" s="208"/>
      <c r="H61" s="208"/>
      <c r="I61" s="205"/>
      <c r="J61" s="202"/>
      <c r="K61" s="208">
        <f>+K8</f>
        <v>2025</v>
      </c>
      <c r="L61" s="207"/>
      <c r="M61" s="208">
        <f>+M8</f>
        <v>2024</v>
      </c>
      <c r="N61" s="208"/>
      <c r="O61" s="208" t="s">
        <v>790</v>
      </c>
      <c r="P61" s="21"/>
    </row>
    <row r="62" spans="2:16" x14ac:dyDescent="0.25">
      <c r="B62" s="22"/>
      <c r="C62" s="202"/>
      <c r="D62" s="202"/>
      <c r="E62" s="202"/>
      <c r="F62" s="202"/>
      <c r="G62" s="202"/>
      <c r="H62" s="202"/>
      <c r="I62" s="209"/>
      <c r="J62" s="202"/>
      <c r="K62" s="23"/>
      <c r="L62" s="210"/>
      <c r="M62" s="23"/>
      <c r="N62" s="206"/>
      <c r="O62" s="206"/>
      <c r="P62" s="21"/>
    </row>
    <row r="63" spans="2:16" x14ac:dyDescent="0.25">
      <c r="B63" s="143" t="s">
        <v>704</v>
      </c>
      <c r="C63" s="200" t="s">
        <v>791</v>
      </c>
      <c r="D63" s="202"/>
      <c r="E63" s="202"/>
      <c r="F63" s="202"/>
      <c r="G63" s="202"/>
      <c r="H63" s="202"/>
      <c r="I63" s="209"/>
      <c r="J63" s="202"/>
      <c r="K63" s="138">
        <f>+K64+K70+K67</f>
        <v>349222858835.69</v>
      </c>
      <c r="L63" s="7"/>
      <c r="M63" s="138">
        <f>+M64+M70+M67</f>
        <v>322804953173.42999</v>
      </c>
      <c r="N63" s="7"/>
      <c r="O63" s="6">
        <f>+K63-M63</f>
        <v>26417905662.26001</v>
      </c>
      <c r="P63" s="21"/>
    </row>
    <row r="64" spans="2:16" x14ac:dyDescent="0.25">
      <c r="B64" s="143">
        <v>41</v>
      </c>
      <c r="C64" s="200" t="s">
        <v>462</v>
      </c>
      <c r="D64" s="202"/>
      <c r="E64" s="202"/>
      <c r="F64" s="202"/>
      <c r="G64" s="202"/>
      <c r="H64" s="202"/>
      <c r="I64" s="205"/>
      <c r="J64" s="202"/>
      <c r="K64" s="6">
        <f>+K65</f>
        <v>5584545</v>
      </c>
      <c r="L64" s="139"/>
      <c r="M64" s="6">
        <f>+M65</f>
        <v>7653652</v>
      </c>
      <c r="N64" s="7"/>
      <c r="O64" s="7">
        <f>+K64-M64</f>
        <v>-2069107</v>
      </c>
      <c r="P64" s="21"/>
    </row>
    <row r="65" spans="2:16" x14ac:dyDescent="0.25">
      <c r="B65" s="38">
        <v>4110</v>
      </c>
      <c r="C65" s="202" t="s">
        <v>807</v>
      </c>
      <c r="D65" s="202"/>
      <c r="E65" s="202"/>
      <c r="F65" s="202"/>
      <c r="G65" s="202"/>
      <c r="H65" s="202"/>
      <c r="I65" s="205" t="s">
        <v>806</v>
      </c>
      <c r="J65" s="202"/>
      <c r="K65" s="211">
        <v>5584545</v>
      </c>
      <c r="L65" s="2"/>
      <c r="M65" s="211">
        <v>7653652</v>
      </c>
      <c r="N65" s="2"/>
      <c r="O65" s="2">
        <f>+K65-M65</f>
        <v>-2069107</v>
      </c>
      <c r="P65" s="21"/>
    </row>
    <row r="66" spans="2:16" x14ac:dyDescent="0.25">
      <c r="B66" s="38"/>
      <c r="C66" s="202"/>
      <c r="D66" s="202"/>
      <c r="E66" s="202"/>
      <c r="F66" s="202"/>
      <c r="G66" s="202"/>
      <c r="H66" s="202"/>
      <c r="I66" s="209"/>
      <c r="J66" s="202"/>
      <c r="K66" s="211"/>
      <c r="L66" s="2"/>
      <c r="M66" s="211"/>
      <c r="N66" s="2"/>
      <c r="O66" s="2"/>
      <c r="P66" s="21"/>
    </row>
    <row r="67" spans="2:16" x14ac:dyDescent="0.25">
      <c r="B67" s="143">
        <v>44</v>
      </c>
      <c r="C67" s="200" t="s">
        <v>793</v>
      </c>
      <c r="D67" s="202"/>
      <c r="E67" s="202"/>
      <c r="F67" s="202"/>
      <c r="G67" s="202"/>
      <c r="H67" s="202"/>
      <c r="I67" s="205"/>
      <c r="J67" s="202"/>
      <c r="K67" s="6">
        <f>+K68</f>
        <v>276300</v>
      </c>
      <c r="L67" s="2"/>
      <c r="M67" s="6">
        <f>+M68</f>
        <v>1078900</v>
      </c>
      <c r="N67" s="7"/>
      <c r="O67" s="7">
        <f>+K67-M67</f>
        <v>-802600</v>
      </c>
      <c r="P67" s="21"/>
    </row>
    <row r="68" spans="2:16" x14ac:dyDescent="0.25">
      <c r="B68" s="38">
        <v>4428</v>
      </c>
      <c r="C68" s="202" t="s">
        <v>808</v>
      </c>
      <c r="D68" s="202"/>
      <c r="E68" s="202"/>
      <c r="F68" s="202"/>
      <c r="G68" s="202"/>
      <c r="H68" s="202"/>
      <c r="I68" s="205" t="s">
        <v>806</v>
      </c>
      <c r="J68" s="202"/>
      <c r="K68" s="211">
        <v>276300</v>
      </c>
      <c r="L68" s="2"/>
      <c r="M68" s="240">
        <v>1078900</v>
      </c>
      <c r="N68" s="2"/>
      <c r="O68" s="2">
        <f>+K68-M68</f>
        <v>-802600</v>
      </c>
      <c r="P68" s="21"/>
    </row>
    <row r="69" spans="2:16" x14ac:dyDescent="0.25">
      <c r="B69" s="38"/>
      <c r="C69" s="202"/>
      <c r="D69" s="202"/>
      <c r="E69" s="202"/>
      <c r="F69" s="202"/>
      <c r="G69" s="202"/>
      <c r="H69" s="202"/>
      <c r="I69" s="209"/>
      <c r="J69" s="202"/>
      <c r="K69" s="2"/>
      <c r="L69" s="2"/>
      <c r="M69" s="2"/>
      <c r="N69" s="2"/>
      <c r="O69" s="2"/>
      <c r="P69" s="21"/>
    </row>
    <row r="70" spans="2:16" x14ac:dyDescent="0.25">
      <c r="B70" s="143">
        <v>47</v>
      </c>
      <c r="C70" s="200" t="s">
        <v>468</v>
      </c>
      <c r="D70" s="202"/>
      <c r="E70" s="202"/>
      <c r="F70" s="202"/>
      <c r="G70" s="202"/>
      <c r="H70" s="202"/>
      <c r="I70" s="205"/>
      <c r="J70" s="202"/>
      <c r="K70" s="6">
        <f>SUM(K71:K72)</f>
        <v>349216997990.69</v>
      </c>
      <c r="L70" s="2"/>
      <c r="M70" s="6">
        <f>SUM(M71:M72)</f>
        <v>322796220621.42999</v>
      </c>
      <c r="N70" s="7"/>
      <c r="O70" s="7">
        <f>+K70-M70</f>
        <v>26420777369.26001</v>
      </c>
      <c r="P70" s="21"/>
    </row>
    <row r="71" spans="2:16" x14ac:dyDescent="0.25">
      <c r="B71" s="38">
        <v>4705</v>
      </c>
      <c r="C71" s="202" t="s">
        <v>809</v>
      </c>
      <c r="D71" s="202"/>
      <c r="E71" s="202"/>
      <c r="F71" s="202"/>
      <c r="G71" s="202"/>
      <c r="H71" s="202"/>
      <c r="I71" s="205" t="s">
        <v>806</v>
      </c>
      <c r="J71" s="202"/>
      <c r="K71" s="211">
        <v>327503475015.69</v>
      </c>
      <c r="L71" s="2"/>
      <c r="M71" s="224">
        <v>302756078945.42999</v>
      </c>
      <c r="N71" s="2"/>
      <c r="O71" s="2">
        <f>+K71-M71</f>
        <v>24747396070.26001</v>
      </c>
      <c r="P71" s="21"/>
    </row>
    <row r="72" spans="2:16" x14ac:dyDescent="0.25">
      <c r="B72" s="38">
        <v>4722</v>
      </c>
      <c r="C72" s="202" t="s">
        <v>810</v>
      </c>
      <c r="D72" s="202"/>
      <c r="E72" s="202"/>
      <c r="F72" s="202"/>
      <c r="G72" s="202"/>
      <c r="H72" s="202"/>
      <c r="I72" s="209"/>
      <c r="J72" s="202"/>
      <c r="K72" s="211">
        <v>21713522975</v>
      </c>
      <c r="L72" s="2"/>
      <c r="M72" s="224">
        <v>20040141676</v>
      </c>
      <c r="N72" s="2"/>
      <c r="O72" s="2">
        <f>+K72-M72</f>
        <v>1673381299</v>
      </c>
      <c r="P72" s="21"/>
    </row>
    <row r="73" spans="2:16" x14ac:dyDescent="0.25">
      <c r="B73" s="143"/>
      <c r="C73" s="202"/>
      <c r="D73" s="202"/>
      <c r="E73" s="202"/>
      <c r="F73" s="202"/>
      <c r="G73" s="202"/>
      <c r="H73" s="202"/>
      <c r="I73" s="209"/>
      <c r="J73" s="202"/>
      <c r="K73" s="214"/>
      <c r="L73" s="214"/>
      <c r="M73" s="214"/>
      <c r="N73" s="214"/>
      <c r="O73" s="214"/>
      <c r="P73" s="21"/>
    </row>
    <row r="74" spans="2:16" x14ac:dyDescent="0.25">
      <c r="B74" s="143"/>
      <c r="C74" s="200" t="s">
        <v>811</v>
      </c>
      <c r="D74" s="202"/>
      <c r="E74" s="202"/>
      <c r="F74" s="202"/>
      <c r="G74" s="202"/>
      <c r="H74" s="202"/>
      <c r="I74" s="209"/>
      <c r="J74" s="202"/>
      <c r="K74" s="6">
        <f>+K75+K85+K95</f>
        <v>296228571018.73004</v>
      </c>
      <c r="L74" s="7"/>
      <c r="M74" s="6">
        <f>+M75+M85+M92+M95</f>
        <v>310876397022.86005</v>
      </c>
      <c r="N74" s="7"/>
      <c r="O74" s="6">
        <f t="shared" ref="O74:O83" si="0">+K74-M74</f>
        <v>-14647826004.130005</v>
      </c>
      <c r="P74" s="21"/>
    </row>
    <row r="75" spans="2:16" x14ac:dyDescent="0.25">
      <c r="B75" s="143">
        <v>51</v>
      </c>
      <c r="C75" s="200" t="s">
        <v>812</v>
      </c>
      <c r="D75" s="202"/>
      <c r="E75" s="202"/>
      <c r="F75" s="202"/>
      <c r="G75" s="202"/>
      <c r="H75" s="202"/>
      <c r="I75" s="205"/>
      <c r="J75" s="202"/>
      <c r="K75" s="7">
        <f>SUM(K76:K83)</f>
        <v>288789109101.65002</v>
      </c>
      <c r="L75" s="2"/>
      <c r="M75" s="7">
        <f>SUM(M76:M83)</f>
        <v>301851899457.23004</v>
      </c>
      <c r="N75" s="7"/>
      <c r="O75" s="7">
        <f t="shared" si="0"/>
        <v>-13062790355.580017</v>
      </c>
      <c r="P75" s="21"/>
    </row>
    <row r="76" spans="2:16" x14ac:dyDescent="0.25">
      <c r="B76" s="38">
        <v>5101</v>
      </c>
      <c r="C76" s="202" t="s">
        <v>814</v>
      </c>
      <c r="D76" s="202"/>
      <c r="E76" s="202"/>
      <c r="F76" s="202"/>
      <c r="G76" s="202"/>
      <c r="H76" s="202"/>
      <c r="I76" s="205" t="s">
        <v>813</v>
      </c>
      <c r="J76" s="202"/>
      <c r="K76" s="224">
        <v>118775764347</v>
      </c>
      <c r="L76" s="2"/>
      <c r="M76" s="211">
        <v>111756902054</v>
      </c>
      <c r="N76" s="2"/>
      <c r="O76" s="2">
        <f t="shared" si="0"/>
        <v>7018862293</v>
      </c>
      <c r="P76" s="21"/>
    </row>
    <row r="77" spans="2:16" x14ac:dyDescent="0.25">
      <c r="B77" s="38">
        <v>5102</v>
      </c>
      <c r="C77" s="202" t="s">
        <v>928</v>
      </c>
      <c r="D77" s="202"/>
      <c r="E77" s="202"/>
      <c r="F77" s="202"/>
      <c r="G77" s="202"/>
      <c r="H77" s="202"/>
      <c r="I77" s="205" t="s">
        <v>813</v>
      </c>
      <c r="J77" s="202"/>
      <c r="K77" s="224">
        <v>57181819</v>
      </c>
      <c r="L77" s="2"/>
      <c r="M77" s="211">
        <v>74677369.209999993</v>
      </c>
      <c r="N77" s="2"/>
      <c r="O77" s="2"/>
      <c r="P77" s="21"/>
    </row>
    <row r="78" spans="2:16" x14ac:dyDescent="0.25">
      <c r="B78" s="38">
        <v>5103</v>
      </c>
      <c r="C78" s="202" t="s">
        <v>815</v>
      </c>
      <c r="D78" s="202"/>
      <c r="E78" s="202"/>
      <c r="F78" s="202"/>
      <c r="G78" s="202"/>
      <c r="H78" s="202"/>
      <c r="I78" s="205" t="s">
        <v>813</v>
      </c>
      <c r="J78" s="202"/>
      <c r="K78" s="211">
        <v>40726252401</v>
      </c>
      <c r="L78" s="2"/>
      <c r="M78" s="211">
        <v>38690926623</v>
      </c>
      <c r="N78" s="2"/>
      <c r="O78" s="2">
        <f t="shared" si="0"/>
        <v>2035325778</v>
      </c>
      <c r="P78" s="21"/>
    </row>
    <row r="79" spans="2:16" x14ac:dyDescent="0.25">
      <c r="B79" s="38">
        <v>5104</v>
      </c>
      <c r="C79" s="202" t="s">
        <v>816</v>
      </c>
      <c r="D79" s="202"/>
      <c r="E79" s="202"/>
      <c r="F79" s="202"/>
      <c r="G79" s="202"/>
      <c r="H79" s="202"/>
      <c r="I79" s="205" t="s">
        <v>813</v>
      </c>
      <c r="J79" s="202"/>
      <c r="K79" s="211">
        <v>7353816300</v>
      </c>
      <c r="L79" s="2"/>
      <c r="M79" s="211">
        <v>6898995800</v>
      </c>
      <c r="N79" s="2"/>
      <c r="O79" s="2">
        <f t="shared" si="0"/>
        <v>454820500</v>
      </c>
      <c r="P79" s="21"/>
    </row>
    <row r="80" spans="2:16" x14ac:dyDescent="0.25">
      <c r="B80" s="38">
        <v>5107</v>
      </c>
      <c r="C80" s="202" t="s">
        <v>817</v>
      </c>
      <c r="D80" s="202"/>
      <c r="E80" s="202"/>
      <c r="F80" s="202"/>
      <c r="G80" s="202"/>
      <c r="H80" s="202"/>
      <c r="I80" s="205" t="s">
        <v>813</v>
      </c>
      <c r="J80" s="202"/>
      <c r="K80" s="211">
        <v>61170736153.239998</v>
      </c>
      <c r="L80" s="2"/>
      <c r="M80" s="211">
        <v>58518926699</v>
      </c>
      <c r="N80" s="2"/>
      <c r="O80" s="2">
        <f t="shared" si="0"/>
        <v>2651809454.2399979</v>
      </c>
      <c r="P80" s="21"/>
    </row>
    <row r="81" spans="2:16" ht="11.25" customHeight="1" x14ac:dyDescent="0.25">
      <c r="B81" s="38">
        <v>5108</v>
      </c>
      <c r="C81" s="202" t="s">
        <v>930</v>
      </c>
      <c r="D81" s="202"/>
      <c r="E81" s="202"/>
      <c r="F81" s="202"/>
      <c r="G81" s="202"/>
      <c r="H81" s="202"/>
      <c r="I81" s="205" t="s">
        <v>813</v>
      </c>
      <c r="J81" s="202"/>
      <c r="K81" s="211">
        <v>199999997</v>
      </c>
      <c r="L81" s="2"/>
      <c r="M81" s="211">
        <v>111530345</v>
      </c>
      <c r="N81" s="2"/>
      <c r="O81" s="2"/>
      <c r="P81" s="21"/>
    </row>
    <row r="82" spans="2:16" x14ac:dyDescent="0.25">
      <c r="B82" s="38">
        <v>5111</v>
      </c>
      <c r="C82" s="202" t="s">
        <v>818</v>
      </c>
      <c r="D82" s="202"/>
      <c r="E82" s="202"/>
      <c r="F82" s="202"/>
      <c r="G82" s="202"/>
      <c r="H82" s="202"/>
      <c r="I82" s="205" t="s">
        <v>813</v>
      </c>
      <c r="J82" s="202"/>
      <c r="K82" s="211">
        <v>60017161084.410004</v>
      </c>
      <c r="L82" s="2"/>
      <c r="M82" s="224">
        <v>85433628067.020004</v>
      </c>
      <c r="N82" s="2"/>
      <c r="O82" s="2">
        <f t="shared" si="0"/>
        <v>-25416466982.610001</v>
      </c>
      <c r="P82" s="21"/>
    </row>
    <row r="83" spans="2:16" x14ac:dyDescent="0.25">
      <c r="B83" s="38">
        <v>5120</v>
      </c>
      <c r="C83" s="202" t="s">
        <v>819</v>
      </c>
      <c r="D83" s="202"/>
      <c r="E83" s="202"/>
      <c r="F83" s="202"/>
      <c r="G83" s="202"/>
      <c r="H83" s="202"/>
      <c r="I83" s="205" t="s">
        <v>813</v>
      </c>
      <c r="J83" s="202"/>
      <c r="K83" s="211">
        <v>488197000</v>
      </c>
      <c r="L83" s="2"/>
      <c r="M83" s="211">
        <v>366312500</v>
      </c>
      <c r="N83" s="2"/>
      <c r="O83" s="2">
        <f t="shared" si="0"/>
        <v>121884500</v>
      </c>
      <c r="P83" s="21"/>
    </row>
    <row r="84" spans="2:16" x14ac:dyDescent="0.25">
      <c r="B84" s="143"/>
      <c r="C84" s="202"/>
      <c r="D84" s="202"/>
      <c r="E84" s="202"/>
      <c r="F84" s="202"/>
      <c r="G84" s="202"/>
      <c r="H84" s="202"/>
      <c r="I84" s="209"/>
      <c r="J84" s="202"/>
      <c r="K84" s="2"/>
      <c r="L84" s="2"/>
      <c r="M84" s="2"/>
      <c r="N84" s="39"/>
      <c r="O84" s="39"/>
      <c r="P84" s="21"/>
    </row>
    <row r="85" spans="2:16" ht="22.5" customHeight="1" x14ac:dyDescent="0.25">
      <c r="B85" s="143">
        <v>53</v>
      </c>
      <c r="C85" s="337" t="s">
        <v>820</v>
      </c>
      <c r="D85" s="337"/>
      <c r="E85" s="337"/>
      <c r="F85" s="337"/>
      <c r="G85" s="202"/>
      <c r="H85" s="202"/>
      <c r="I85" s="205"/>
      <c r="J85" s="202"/>
      <c r="K85" s="6">
        <f>SUM(K86:K90)</f>
        <v>7232507792.0799999</v>
      </c>
      <c r="L85" s="7"/>
      <c r="M85" s="40">
        <f>SUM(M86:M90)</f>
        <v>8652389253.0300007</v>
      </c>
      <c r="N85" s="41"/>
      <c r="O85" s="40">
        <f>+K85-M85</f>
        <v>-1419881460.9500008</v>
      </c>
      <c r="P85" s="25"/>
    </row>
    <row r="86" spans="2:16" hidden="1" x14ac:dyDescent="0.25">
      <c r="B86" s="38">
        <v>5347</v>
      </c>
      <c r="C86" s="202" t="s">
        <v>931</v>
      </c>
      <c r="D86" s="202"/>
      <c r="E86" s="202"/>
      <c r="F86" s="202"/>
      <c r="G86" s="202"/>
      <c r="H86" s="202"/>
      <c r="I86" s="205" t="s">
        <v>813</v>
      </c>
      <c r="J86" s="202"/>
      <c r="K86" s="224">
        <v>0</v>
      </c>
      <c r="L86" s="7"/>
      <c r="M86" s="224">
        <v>0</v>
      </c>
      <c r="N86" s="41"/>
      <c r="O86" s="41"/>
      <c r="P86" s="25"/>
    </row>
    <row r="87" spans="2:16" hidden="1" x14ac:dyDescent="0.25">
      <c r="B87" s="38">
        <v>5351</v>
      </c>
      <c r="C87" s="202" t="s">
        <v>932</v>
      </c>
      <c r="D87" s="202"/>
      <c r="E87" s="202"/>
      <c r="F87" s="202"/>
      <c r="G87" s="202"/>
      <c r="H87" s="202"/>
      <c r="I87" s="205" t="s">
        <v>813</v>
      </c>
      <c r="J87" s="202"/>
      <c r="K87" s="224">
        <v>0</v>
      </c>
      <c r="L87" s="7"/>
      <c r="M87" s="39">
        <v>0</v>
      </c>
      <c r="N87" s="41"/>
      <c r="O87" s="41"/>
      <c r="P87" s="25"/>
    </row>
    <row r="88" spans="2:16" x14ac:dyDescent="0.25">
      <c r="B88" s="38">
        <v>5360</v>
      </c>
      <c r="C88" s="202" t="s">
        <v>821</v>
      </c>
      <c r="D88" s="202"/>
      <c r="E88" s="202"/>
      <c r="F88" s="202"/>
      <c r="G88" s="202"/>
      <c r="H88" s="202"/>
      <c r="I88" s="205" t="s">
        <v>813</v>
      </c>
      <c r="J88" s="202"/>
      <c r="K88" s="224">
        <v>3433729385.29</v>
      </c>
      <c r="L88" s="2"/>
      <c r="M88" s="211">
        <v>3181757718</v>
      </c>
      <c r="N88" s="2"/>
      <c r="O88" s="2">
        <f>+K89-M89</f>
        <v>2501291706.9300003</v>
      </c>
      <c r="P88" s="21"/>
    </row>
    <row r="89" spans="2:16" x14ac:dyDescent="0.25">
      <c r="B89" s="38">
        <v>5366</v>
      </c>
      <c r="C89" s="202" t="s">
        <v>822</v>
      </c>
      <c r="D89" s="202"/>
      <c r="E89" s="202"/>
      <c r="F89" s="202"/>
      <c r="G89" s="202"/>
      <c r="H89" s="202"/>
      <c r="I89" s="205" t="s">
        <v>813</v>
      </c>
      <c r="J89" s="202"/>
      <c r="K89" s="211">
        <v>3762393228.3600001</v>
      </c>
      <c r="L89" s="2"/>
      <c r="M89" s="211">
        <v>1261101521.4300001</v>
      </c>
      <c r="N89" s="2"/>
      <c r="O89" s="2">
        <f>+K90-M90</f>
        <v>-4173144835.1700001</v>
      </c>
      <c r="P89" s="21"/>
    </row>
    <row r="90" spans="2:16" x14ac:dyDescent="0.25">
      <c r="B90" s="38">
        <v>5368</v>
      </c>
      <c r="C90" s="202" t="s">
        <v>823</v>
      </c>
      <c r="D90" s="202"/>
      <c r="E90" s="202"/>
      <c r="F90" s="202"/>
      <c r="G90" s="202"/>
      <c r="H90" s="202"/>
      <c r="I90" s="205" t="s">
        <v>813</v>
      </c>
      <c r="J90" s="202"/>
      <c r="K90" s="211">
        <v>36385178.43</v>
      </c>
      <c r="L90" s="2"/>
      <c r="M90" s="211">
        <v>4209530013.5999999</v>
      </c>
      <c r="N90" s="2"/>
      <c r="O90" s="2"/>
      <c r="P90" s="21"/>
    </row>
    <row r="91" spans="2:16" x14ac:dyDescent="0.25">
      <c r="B91" s="38"/>
      <c r="C91" s="202"/>
      <c r="D91" s="202"/>
      <c r="E91" s="202"/>
      <c r="F91" s="202"/>
      <c r="G91" s="202"/>
      <c r="H91" s="202"/>
      <c r="I91" s="209"/>
      <c r="J91" s="202"/>
      <c r="K91" s="211"/>
      <c r="L91" s="2"/>
      <c r="M91" s="2"/>
      <c r="N91" s="2"/>
      <c r="O91" s="6" t="e">
        <f>+#REF!-#REF!</f>
        <v>#REF!</v>
      </c>
      <c r="P91" s="21"/>
    </row>
    <row r="92" spans="2:16" hidden="1" x14ac:dyDescent="0.25">
      <c r="B92" s="143">
        <v>54</v>
      </c>
      <c r="C92" s="200" t="s">
        <v>466</v>
      </c>
      <c r="D92" s="200"/>
      <c r="E92" s="200"/>
      <c r="F92" s="200"/>
      <c r="G92" s="200"/>
      <c r="H92" s="202"/>
      <c r="I92" s="205" t="s">
        <v>813</v>
      </c>
      <c r="J92" s="202"/>
      <c r="K92" s="40">
        <f>SUM(K93:K94)</f>
        <v>0</v>
      </c>
      <c r="L92" s="7"/>
      <c r="M92" s="40">
        <f>SUM(M93:M94)</f>
        <v>0</v>
      </c>
      <c r="N92" s="2"/>
      <c r="O92" s="7"/>
      <c r="P92" s="21"/>
    </row>
    <row r="93" spans="2:16" hidden="1" x14ac:dyDescent="0.25">
      <c r="B93" s="38">
        <v>5424</v>
      </c>
      <c r="C93" s="202" t="s">
        <v>907</v>
      </c>
      <c r="D93" s="202"/>
      <c r="E93" s="202"/>
      <c r="F93" s="202"/>
      <c r="G93" s="202"/>
      <c r="H93" s="202"/>
      <c r="I93" s="209"/>
      <c r="J93" s="202"/>
      <c r="K93" s="211">
        <v>0</v>
      </c>
      <c r="L93" s="211"/>
      <c r="M93" s="2">
        <v>0</v>
      </c>
      <c r="N93" s="2"/>
      <c r="O93" s="7"/>
      <c r="P93" s="21"/>
    </row>
    <row r="94" spans="2:16" hidden="1" x14ac:dyDescent="0.25">
      <c r="B94" s="38"/>
      <c r="C94" s="202"/>
      <c r="D94" s="202"/>
      <c r="E94" s="202"/>
      <c r="F94" s="202"/>
      <c r="G94" s="202"/>
      <c r="H94" s="202"/>
      <c r="I94" s="209"/>
      <c r="J94" s="202"/>
      <c r="K94" s="211"/>
      <c r="L94" s="2"/>
      <c r="M94" s="2"/>
      <c r="N94" s="2"/>
      <c r="O94" s="7"/>
      <c r="P94" s="21"/>
    </row>
    <row r="95" spans="2:16" s="37" customFormat="1" x14ac:dyDescent="0.25">
      <c r="B95" s="143">
        <v>57</v>
      </c>
      <c r="C95" s="200" t="s">
        <v>824</v>
      </c>
      <c r="D95" s="200"/>
      <c r="E95" s="200"/>
      <c r="F95" s="200"/>
      <c r="G95" s="200"/>
      <c r="H95" s="202"/>
      <c r="I95" s="205"/>
      <c r="J95" s="202"/>
      <c r="K95" s="40">
        <f>SUM(K96:K97)</f>
        <v>206954125</v>
      </c>
      <c r="L95" s="7"/>
      <c r="M95" s="40">
        <f>SUM(M96:M97)</f>
        <v>372108312.60000002</v>
      </c>
      <c r="N95" s="212"/>
      <c r="O95" s="2">
        <f>+K96-M96</f>
        <v>-165154187.60000002</v>
      </c>
      <c r="P95" s="21"/>
    </row>
    <row r="96" spans="2:16" s="37" customFormat="1" x14ac:dyDescent="0.25">
      <c r="B96" s="38">
        <v>5720</v>
      </c>
      <c r="C96" s="202" t="s">
        <v>825</v>
      </c>
      <c r="D96" s="202"/>
      <c r="E96" s="202"/>
      <c r="F96" s="202"/>
      <c r="G96" s="202"/>
      <c r="H96" s="202"/>
      <c r="I96" s="205" t="s">
        <v>813</v>
      </c>
      <c r="J96" s="202"/>
      <c r="K96" s="211">
        <v>206954125</v>
      </c>
      <c r="L96" s="211"/>
      <c r="M96" s="2">
        <v>372108312.60000002</v>
      </c>
      <c r="N96" s="39"/>
      <c r="O96" s="39"/>
      <c r="P96" s="21"/>
    </row>
    <row r="97" spans="2:16" s="37" customFormat="1" hidden="1" x14ac:dyDescent="0.25">
      <c r="B97" s="38">
        <v>5722</v>
      </c>
      <c r="C97" s="202" t="s">
        <v>810</v>
      </c>
      <c r="D97" s="202"/>
      <c r="E97" s="202"/>
      <c r="F97" s="202"/>
      <c r="G97" s="202"/>
      <c r="H97" s="202"/>
      <c r="I97" s="209"/>
      <c r="J97" s="202"/>
      <c r="K97" s="211">
        <v>0</v>
      </c>
      <c r="L97" s="211"/>
      <c r="M97" s="2">
        <v>0</v>
      </c>
      <c r="N97" s="39"/>
      <c r="O97" s="39"/>
      <c r="P97" s="21"/>
    </row>
    <row r="98" spans="2:16" s="37" customFormat="1" x14ac:dyDescent="0.25">
      <c r="B98" s="38"/>
      <c r="C98" s="202"/>
      <c r="D98" s="202"/>
      <c r="E98" s="202"/>
      <c r="F98" s="202"/>
      <c r="G98" s="202"/>
      <c r="H98" s="202"/>
      <c r="I98" s="209"/>
      <c r="J98" s="202"/>
      <c r="K98" s="211"/>
      <c r="L98" s="211"/>
      <c r="M98" s="2"/>
      <c r="N98" s="7"/>
      <c r="O98" s="6">
        <f>+K99-M99</f>
        <v>41065731666.390015</v>
      </c>
      <c r="P98" s="21"/>
    </row>
    <row r="99" spans="2:16" s="37" customFormat="1" x14ac:dyDescent="0.25">
      <c r="B99" s="143"/>
      <c r="C99" s="200" t="s">
        <v>798</v>
      </c>
      <c r="D99" s="200"/>
      <c r="E99" s="200"/>
      <c r="F99" s="200"/>
      <c r="G99" s="200"/>
      <c r="H99" s="200"/>
      <c r="I99" s="205"/>
      <c r="J99" s="202"/>
      <c r="K99" s="40">
        <f>+K63-K74</f>
        <v>52994287816.959961</v>
      </c>
      <c r="L99" s="7"/>
      <c r="M99" s="251">
        <f>+M63-M74</f>
        <v>11928556150.569946</v>
      </c>
      <c r="N99" s="2"/>
      <c r="O99" s="2"/>
      <c r="P99" s="21"/>
    </row>
    <row r="100" spans="2:16" s="37" customFormat="1" x14ac:dyDescent="0.25">
      <c r="B100" s="143"/>
      <c r="C100" s="202"/>
      <c r="D100" s="202"/>
      <c r="E100" s="202"/>
      <c r="F100" s="202"/>
      <c r="G100" s="202"/>
      <c r="H100" s="202"/>
      <c r="I100" s="209"/>
      <c r="J100" s="202"/>
      <c r="K100" s="2"/>
      <c r="L100" s="2"/>
      <c r="M100" s="252"/>
      <c r="N100" s="2"/>
      <c r="O100" s="2"/>
      <c r="P100" s="21"/>
    </row>
    <row r="101" spans="2:16" s="37" customFormat="1" x14ac:dyDescent="0.25">
      <c r="B101" s="143"/>
      <c r="C101" s="202"/>
      <c r="D101" s="202"/>
      <c r="E101" s="202"/>
      <c r="F101" s="202"/>
      <c r="G101" s="202"/>
      <c r="H101" s="202"/>
      <c r="I101" s="209"/>
      <c r="J101" s="202"/>
      <c r="K101" s="2"/>
      <c r="L101" s="2"/>
      <c r="M101" s="2"/>
      <c r="N101" s="2"/>
      <c r="O101" s="2"/>
      <c r="P101" s="21"/>
    </row>
    <row r="102" spans="2:16" s="37" customFormat="1" x14ac:dyDescent="0.25">
      <c r="B102" s="143"/>
      <c r="C102" s="200" t="s">
        <v>799</v>
      </c>
      <c r="D102" s="200"/>
      <c r="E102" s="200"/>
      <c r="F102" s="200"/>
      <c r="G102" s="200"/>
      <c r="H102" s="200"/>
      <c r="I102" s="205"/>
      <c r="J102" s="206"/>
      <c r="K102" s="6">
        <f>+K103</f>
        <v>5711530373.3100004</v>
      </c>
      <c r="L102" s="7"/>
      <c r="M102" s="6">
        <f>+M103</f>
        <v>2886491297.3699999</v>
      </c>
      <c r="N102" s="2"/>
      <c r="O102" s="2"/>
      <c r="P102" s="21"/>
    </row>
    <row r="103" spans="2:16" s="37" customFormat="1" x14ac:dyDescent="0.25">
      <c r="B103" s="143">
        <v>48</v>
      </c>
      <c r="C103" s="200" t="s">
        <v>480</v>
      </c>
      <c r="D103" s="202"/>
      <c r="E103" s="202"/>
      <c r="F103" s="202"/>
      <c r="G103" s="202"/>
      <c r="H103" s="202"/>
      <c r="I103" s="209"/>
      <c r="J103" s="206"/>
      <c r="K103" s="225">
        <f>SUM(K104:K107)</f>
        <v>5711530373.3100004</v>
      </c>
      <c r="L103" s="2"/>
      <c r="M103" s="225">
        <f>SUM(M104:M108)</f>
        <v>2886491297.3699999</v>
      </c>
      <c r="N103" s="2"/>
      <c r="O103" s="2"/>
      <c r="P103" s="21"/>
    </row>
    <row r="104" spans="2:16" s="37" customFormat="1" x14ac:dyDescent="0.25">
      <c r="B104" s="38">
        <v>4802</v>
      </c>
      <c r="C104" s="202" t="s">
        <v>911</v>
      </c>
      <c r="D104" s="202"/>
      <c r="E104" s="202"/>
      <c r="F104" s="202"/>
      <c r="G104" s="202"/>
      <c r="H104" s="202"/>
      <c r="I104" s="205" t="s">
        <v>806</v>
      </c>
      <c r="J104" s="206"/>
      <c r="K104" s="211">
        <v>246948462.44</v>
      </c>
      <c r="L104" s="2"/>
      <c r="M104" s="211">
        <v>261959260.16999999</v>
      </c>
      <c r="N104" s="2"/>
      <c r="O104" s="2"/>
      <c r="P104" s="21"/>
    </row>
    <row r="105" spans="2:16" s="37" customFormat="1" x14ac:dyDescent="0.25">
      <c r="B105" s="38">
        <v>4808</v>
      </c>
      <c r="C105" s="202" t="s">
        <v>826</v>
      </c>
      <c r="D105" s="202"/>
      <c r="E105" s="202"/>
      <c r="F105" s="202"/>
      <c r="G105" s="202"/>
      <c r="H105" s="202"/>
      <c r="I105" s="205" t="s">
        <v>806</v>
      </c>
      <c r="J105" s="202"/>
      <c r="K105" s="211">
        <v>610625107.95000005</v>
      </c>
      <c r="L105" s="2"/>
      <c r="M105" s="211">
        <v>911565331.37</v>
      </c>
      <c r="N105" s="2"/>
      <c r="O105" s="2"/>
      <c r="P105" s="21"/>
    </row>
    <row r="106" spans="2:16" s="37" customFormat="1" hidden="1" x14ac:dyDescent="0.25">
      <c r="B106" s="38">
        <v>4830</v>
      </c>
      <c r="C106" s="202" t="s">
        <v>929</v>
      </c>
      <c r="D106" s="202"/>
      <c r="E106" s="202"/>
      <c r="F106" s="202"/>
      <c r="G106" s="202"/>
      <c r="H106" s="202"/>
      <c r="I106" s="205" t="s">
        <v>806</v>
      </c>
      <c r="J106" s="202"/>
      <c r="K106" s="211">
        <v>0</v>
      </c>
      <c r="L106" s="2"/>
      <c r="M106" s="211">
        <v>0</v>
      </c>
      <c r="N106" s="2"/>
      <c r="O106" s="2"/>
      <c r="P106" s="21"/>
    </row>
    <row r="107" spans="2:16" s="37" customFormat="1" ht="9" customHeight="1" x14ac:dyDescent="0.25">
      <c r="B107" s="38">
        <v>4831</v>
      </c>
      <c r="C107" s="202" t="s">
        <v>961</v>
      </c>
      <c r="D107" s="202"/>
      <c r="E107" s="226"/>
      <c r="F107" s="226"/>
      <c r="G107" s="202"/>
      <c r="H107" s="202"/>
      <c r="I107" s="227" t="s">
        <v>806</v>
      </c>
      <c r="J107" s="226"/>
      <c r="K107" s="211">
        <v>4853956802.9200001</v>
      </c>
      <c r="L107" s="2"/>
      <c r="M107" s="211">
        <v>1712966705.8299999</v>
      </c>
      <c r="N107" s="2"/>
      <c r="O107" s="2"/>
      <c r="P107" s="21"/>
    </row>
    <row r="108" spans="2:16" s="37" customFormat="1" x14ac:dyDescent="0.25">
      <c r="B108" s="143"/>
      <c r="C108" s="202"/>
      <c r="D108" s="202"/>
      <c r="E108" s="202"/>
      <c r="F108" s="202"/>
      <c r="G108" s="202"/>
      <c r="H108" s="202"/>
      <c r="I108" s="209"/>
      <c r="J108" s="202"/>
      <c r="K108" s="2"/>
      <c r="L108" s="2"/>
      <c r="M108" s="2"/>
      <c r="N108" s="2"/>
      <c r="O108" s="2"/>
      <c r="P108" s="21"/>
    </row>
    <row r="109" spans="2:16" s="37" customFormat="1" x14ac:dyDescent="0.25">
      <c r="B109" s="143"/>
      <c r="C109" s="200" t="s">
        <v>827</v>
      </c>
      <c r="D109" s="202"/>
      <c r="E109" s="202"/>
      <c r="F109" s="202"/>
      <c r="G109" s="202"/>
      <c r="H109" s="202"/>
      <c r="I109" s="209"/>
      <c r="J109" s="202"/>
      <c r="K109" s="2"/>
      <c r="L109" s="2"/>
      <c r="M109" s="2"/>
      <c r="N109" s="7"/>
      <c r="O109" s="6">
        <f>+K110-M110</f>
        <v>-202607661.06999993</v>
      </c>
      <c r="P109" s="25"/>
    </row>
    <row r="110" spans="2:16" s="37" customFormat="1" x14ac:dyDescent="0.25">
      <c r="B110" s="143">
        <v>58</v>
      </c>
      <c r="C110" s="200" t="s">
        <v>616</v>
      </c>
      <c r="D110" s="202"/>
      <c r="E110" s="202"/>
      <c r="F110" s="202"/>
      <c r="G110" s="202"/>
      <c r="H110" s="202"/>
      <c r="I110" s="205"/>
      <c r="J110" s="202"/>
      <c r="K110" s="6">
        <f>SUM(K111:K112)</f>
        <v>770965054.84000003</v>
      </c>
      <c r="L110" s="7"/>
      <c r="M110" s="6">
        <f>SUM(M111:M112)</f>
        <v>973572715.90999997</v>
      </c>
      <c r="N110" s="2"/>
      <c r="O110" s="2" t="e">
        <f>+#REF!-#REF!</f>
        <v>#REF!</v>
      </c>
      <c r="P110" s="42"/>
    </row>
    <row r="111" spans="2:16" s="37" customFormat="1" hidden="1" x14ac:dyDescent="0.25">
      <c r="B111" s="38">
        <v>5804</v>
      </c>
      <c r="C111" s="202" t="s">
        <v>911</v>
      </c>
      <c r="D111" s="202"/>
      <c r="E111" s="202"/>
      <c r="F111" s="202"/>
      <c r="G111" s="202"/>
      <c r="H111" s="202"/>
      <c r="I111" s="205" t="s">
        <v>813</v>
      </c>
      <c r="J111" s="202"/>
      <c r="K111" s="2">
        <v>0</v>
      </c>
      <c r="L111" s="7"/>
      <c r="M111" s="239">
        <v>0</v>
      </c>
      <c r="N111" s="2"/>
      <c r="O111" s="2"/>
      <c r="P111" s="42"/>
    </row>
    <row r="112" spans="2:16" s="37" customFormat="1" x14ac:dyDescent="0.25">
      <c r="B112" s="38">
        <v>5890</v>
      </c>
      <c r="C112" s="202" t="s">
        <v>828</v>
      </c>
      <c r="D112" s="202"/>
      <c r="E112" s="202"/>
      <c r="F112" s="202"/>
      <c r="G112" s="202"/>
      <c r="H112" s="202"/>
      <c r="I112" s="205" t="s">
        <v>813</v>
      </c>
      <c r="J112" s="202"/>
      <c r="K112" s="211">
        <v>770965054.84000003</v>
      </c>
      <c r="L112" s="2"/>
      <c r="M112" s="211">
        <v>973572715.90999997</v>
      </c>
      <c r="N112" s="2"/>
      <c r="O112" s="2"/>
      <c r="P112" s="21"/>
    </row>
    <row r="113" spans="2:16" x14ac:dyDescent="0.25">
      <c r="B113" s="143"/>
      <c r="C113" s="202"/>
      <c r="D113" s="202"/>
      <c r="E113" s="202"/>
      <c r="F113" s="202"/>
      <c r="G113" s="202"/>
      <c r="H113" s="202"/>
      <c r="I113" s="209"/>
      <c r="J113" s="202"/>
      <c r="K113" s="2"/>
      <c r="L113" s="2"/>
      <c r="M113" s="2"/>
      <c r="N113" s="2"/>
      <c r="O113" s="2"/>
      <c r="P113" s="21"/>
    </row>
    <row r="114" spans="2:16" x14ac:dyDescent="0.25">
      <c r="B114" s="143"/>
      <c r="C114" s="202"/>
      <c r="D114" s="202"/>
      <c r="E114" s="202"/>
      <c r="F114" s="202"/>
      <c r="G114" s="202"/>
      <c r="H114" s="202"/>
      <c r="I114" s="209"/>
      <c r="J114" s="202"/>
      <c r="K114" s="2"/>
      <c r="L114" s="2"/>
      <c r="M114" s="2"/>
      <c r="N114" s="2"/>
      <c r="O114" s="3"/>
      <c r="P114" s="21"/>
    </row>
    <row r="115" spans="2:16" x14ac:dyDescent="0.25">
      <c r="B115" s="143"/>
      <c r="C115" s="200" t="s">
        <v>803</v>
      </c>
      <c r="D115" s="202"/>
      <c r="E115" s="202"/>
      <c r="F115" s="202"/>
      <c r="G115" s="202"/>
      <c r="H115" s="202"/>
      <c r="I115" s="209"/>
      <c r="J115" s="206"/>
      <c r="K115" s="6">
        <f>+K102-K110</f>
        <v>4940565318.4700003</v>
      </c>
      <c r="L115" s="7"/>
      <c r="M115" s="6">
        <f>+M102-M110</f>
        <v>1912918581.46</v>
      </c>
      <c r="N115" s="2"/>
      <c r="O115" s="2"/>
      <c r="P115" s="21"/>
    </row>
    <row r="116" spans="2:16" x14ac:dyDescent="0.25">
      <c r="B116" s="143"/>
      <c r="C116" s="202"/>
      <c r="D116" s="202"/>
      <c r="E116" s="202"/>
      <c r="F116" s="202"/>
      <c r="G116" s="202"/>
      <c r="H116" s="202"/>
      <c r="I116" s="209"/>
      <c r="J116" s="202"/>
      <c r="K116" s="2"/>
      <c r="L116" s="2"/>
      <c r="M116" s="2"/>
      <c r="N116" s="2"/>
      <c r="O116" s="2"/>
      <c r="P116" s="21"/>
    </row>
    <row r="117" spans="2:16" ht="12" thickBot="1" x14ac:dyDescent="0.3">
      <c r="B117" s="143"/>
      <c r="C117" s="202"/>
      <c r="D117" s="202"/>
      <c r="E117" s="202"/>
      <c r="F117" s="202"/>
      <c r="G117" s="202"/>
      <c r="H117" s="202"/>
      <c r="I117" s="209"/>
      <c r="J117" s="202"/>
      <c r="K117" s="2"/>
      <c r="L117" s="2"/>
      <c r="M117" s="2"/>
      <c r="N117" s="7"/>
      <c r="O117" s="30">
        <f>+K118-M118</f>
        <v>44093378403.400017</v>
      </c>
      <c r="P117" s="21"/>
    </row>
    <row r="118" spans="2:16" ht="12.75" thickTop="1" thickBot="1" x14ac:dyDescent="0.3">
      <c r="B118" s="143"/>
      <c r="C118" s="200" t="s">
        <v>804</v>
      </c>
      <c r="D118" s="200"/>
      <c r="E118" s="200"/>
      <c r="F118" s="200"/>
      <c r="G118" s="200"/>
      <c r="H118" s="200"/>
      <c r="I118" s="205"/>
      <c r="J118" s="202"/>
      <c r="K118" s="30">
        <f>+K99+K115</f>
        <v>57934853135.429962</v>
      </c>
      <c r="L118" s="7"/>
      <c r="M118" s="250">
        <f>+M99+M115</f>
        <v>13841474732.029945</v>
      </c>
      <c r="N118" s="7"/>
      <c r="O118" s="7"/>
      <c r="P118" s="21"/>
    </row>
    <row r="119" spans="2:16" ht="9" customHeight="1" thickTop="1" x14ac:dyDescent="0.25">
      <c r="B119" s="143"/>
      <c r="C119" s="202"/>
      <c r="D119" s="202"/>
      <c r="E119" s="202"/>
      <c r="F119" s="202"/>
      <c r="G119" s="202"/>
      <c r="H119" s="202"/>
      <c r="I119" s="209"/>
      <c r="J119" s="202"/>
      <c r="K119" s="5"/>
      <c r="L119" s="5"/>
      <c r="M119" s="5"/>
      <c r="N119" s="32"/>
      <c r="O119" s="32"/>
      <c r="P119" s="21"/>
    </row>
    <row r="120" spans="2:16" ht="4.5" customHeight="1" thickBot="1" x14ac:dyDescent="0.3">
      <c r="B120" s="143"/>
      <c r="C120" s="202"/>
      <c r="D120" s="202"/>
      <c r="E120" s="202"/>
      <c r="F120" s="202"/>
      <c r="G120" s="202"/>
      <c r="H120" s="202"/>
      <c r="I120" s="216"/>
      <c r="J120" s="202"/>
      <c r="K120" s="210"/>
      <c r="L120" s="203"/>
      <c r="M120" s="203"/>
      <c r="N120" s="217"/>
      <c r="O120" s="217"/>
      <c r="P120" s="21"/>
    </row>
    <row r="121" spans="2:16" x14ac:dyDescent="0.25">
      <c r="B121" s="142"/>
      <c r="C121" s="33"/>
      <c r="D121" s="33"/>
      <c r="E121" s="33"/>
      <c r="F121" s="33"/>
      <c r="G121" s="33"/>
      <c r="H121" s="33"/>
      <c r="I121" s="34"/>
      <c r="J121" s="33"/>
      <c r="K121" s="35"/>
      <c r="L121" s="35"/>
      <c r="M121" s="35"/>
      <c r="N121" s="33"/>
      <c r="O121" s="33"/>
      <c r="P121" s="140"/>
    </row>
    <row r="122" spans="2:16" x14ac:dyDescent="0.25">
      <c r="B122" s="143"/>
      <c r="C122" s="202"/>
      <c r="D122" s="202"/>
      <c r="E122" s="202"/>
      <c r="F122" s="202"/>
      <c r="G122" s="202"/>
      <c r="H122" s="202"/>
      <c r="I122" s="216"/>
      <c r="J122" s="202"/>
      <c r="K122" s="210"/>
      <c r="L122" s="210"/>
      <c r="M122" s="210"/>
      <c r="N122" s="202"/>
      <c r="O122" s="202"/>
      <c r="P122" s="141"/>
    </row>
    <row r="123" spans="2:16" x14ac:dyDescent="0.25">
      <c r="B123" s="143"/>
      <c r="C123" s="202"/>
      <c r="D123" s="202"/>
      <c r="E123" s="202"/>
      <c r="F123" s="202"/>
      <c r="G123" s="202"/>
      <c r="H123" s="202"/>
      <c r="I123" s="216"/>
      <c r="J123" s="202"/>
      <c r="K123" s="210"/>
      <c r="L123" s="210"/>
      <c r="M123" s="210"/>
      <c r="N123" s="202"/>
      <c r="O123" s="202"/>
      <c r="P123" s="141"/>
    </row>
    <row r="124" spans="2:16" x14ac:dyDescent="0.25">
      <c r="B124" s="143"/>
      <c r="C124" s="202"/>
      <c r="D124" s="202"/>
      <c r="E124" s="202"/>
      <c r="F124" s="202"/>
      <c r="G124" s="202"/>
      <c r="H124" s="202"/>
      <c r="I124" s="216"/>
      <c r="J124" s="202"/>
      <c r="K124" s="210"/>
      <c r="L124" s="210"/>
      <c r="M124" s="210"/>
      <c r="N124" s="202"/>
      <c r="O124" s="202"/>
      <c r="P124" s="141"/>
    </row>
    <row r="125" spans="2:16" x14ac:dyDescent="0.25">
      <c r="B125" s="143"/>
      <c r="C125" s="202"/>
      <c r="D125" s="202"/>
      <c r="E125" s="202"/>
      <c r="F125" s="202"/>
      <c r="G125" s="202"/>
      <c r="H125" s="202"/>
      <c r="I125" s="216"/>
      <c r="J125" s="202"/>
      <c r="K125" s="203"/>
      <c r="L125" s="203"/>
      <c r="M125" s="203"/>
      <c r="N125" s="202"/>
      <c r="O125" s="202"/>
      <c r="P125" s="21"/>
    </row>
    <row r="126" spans="2:16" ht="12" x14ac:dyDescent="0.25">
      <c r="B126" s="36"/>
      <c r="C126" s="336" t="s">
        <v>741</v>
      </c>
      <c r="D126" s="336"/>
      <c r="E126" s="336"/>
      <c r="F126" s="336"/>
      <c r="G126" s="336"/>
      <c r="H126" s="336"/>
      <c r="I126" s="336"/>
      <c r="J126" s="178"/>
      <c r="K126" s="178"/>
      <c r="L126" s="333" t="s">
        <v>953</v>
      </c>
      <c r="M126" s="333"/>
      <c r="N126" s="333"/>
      <c r="O126" s="333"/>
      <c r="P126" s="21"/>
    </row>
    <row r="127" spans="2:16" ht="12" x14ac:dyDescent="0.25">
      <c r="B127" s="22"/>
      <c r="C127" s="335" t="s">
        <v>954</v>
      </c>
      <c r="D127" s="335"/>
      <c r="E127" s="335"/>
      <c r="F127" s="335"/>
      <c r="G127" s="335"/>
      <c r="H127" s="335"/>
      <c r="I127" s="335"/>
      <c r="J127" s="177"/>
      <c r="K127" s="177"/>
      <c r="L127" s="334" t="s">
        <v>955</v>
      </c>
      <c r="M127" s="334"/>
      <c r="N127" s="334"/>
      <c r="O127" s="334"/>
      <c r="P127" s="21"/>
    </row>
    <row r="128" spans="2:16" ht="15.75" customHeight="1" x14ac:dyDescent="0.25">
      <c r="B128" s="22"/>
      <c r="C128" s="335" t="s">
        <v>805</v>
      </c>
      <c r="D128" s="335"/>
      <c r="E128" s="335"/>
      <c r="F128" s="335"/>
      <c r="G128" s="335"/>
      <c r="H128" s="335"/>
      <c r="I128" s="335"/>
      <c r="J128" s="179"/>
      <c r="K128" s="218"/>
      <c r="L128" s="329" t="s">
        <v>956</v>
      </c>
      <c r="M128" s="329"/>
      <c r="N128" s="329"/>
      <c r="O128" s="219"/>
      <c r="P128" s="21"/>
    </row>
    <row r="129" spans="2:16" ht="15.75" customHeight="1" x14ac:dyDescent="0.25">
      <c r="B129" s="22"/>
      <c r="C129" s="245"/>
      <c r="D129" s="245"/>
      <c r="E129" s="245"/>
      <c r="F129" s="245"/>
      <c r="G129" s="245"/>
      <c r="H129" s="245"/>
      <c r="I129" s="245"/>
      <c r="J129" s="179"/>
      <c r="K129" s="218"/>
      <c r="L129" s="243"/>
      <c r="M129" s="243"/>
      <c r="N129" s="243"/>
      <c r="O129" s="244"/>
      <c r="P129" s="21"/>
    </row>
    <row r="130" spans="2:16" ht="12" x14ac:dyDescent="0.25">
      <c r="B130" s="22"/>
      <c r="C130" s="228"/>
      <c r="D130" s="229"/>
      <c r="E130" s="229"/>
      <c r="F130" s="229"/>
      <c r="G130" s="229"/>
      <c r="H130" s="228"/>
      <c r="I130" s="230"/>
      <c r="J130" s="179"/>
      <c r="K130" s="218"/>
      <c r="L130" s="231"/>
      <c r="M130" s="231"/>
      <c r="N130" s="232"/>
      <c r="O130" s="219"/>
      <c r="P130" s="21"/>
    </row>
    <row r="131" spans="2:16" ht="12" x14ac:dyDescent="0.25">
      <c r="B131" s="22"/>
      <c r="C131" s="228"/>
      <c r="D131" s="229"/>
      <c r="E131" s="229"/>
      <c r="F131" s="229"/>
      <c r="G131" s="229"/>
      <c r="H131" s="228"/>
      <c r="I131" s="230"/>
      <c r="J131" s="179"/>
      <c r="K131" s="218"/>
      <c r="L131" s="231"/>
      <c r="M131" s="231"/>
      <c r="N131" s="219"/>
      <c r="O131" s="219"/>
      <c r="P131" s="21"/>
    </row>
    <row r="132" spans="2:16" ht="15" customHeight="1" x14ac:dyDescent="0.25">
      <c r="B132" s="22"/>
      <c r="C132" s="228"/>
      <c r="D132" s="229"/>
      <c r="E132" s="229"/>
      <c r="F132" s="229"/>
      <c r="G132" s="233"/>
      <c r="H132" s="333" t="s">
        <v>742</v>
      </c>
      <c r="I132" s="333"/>
      <c r="J132" s="333"/>
      <c r="K132" s="333"/>
      <c r="L132" s="231"/>
      <c r="M132" s="231"/>
      <c r="N132" s="219"/>
      <c r="O132" s="219"/>
      <c r="P132" s="21"/>
    </row>
    <row r="133" spans="2:16" ht="12" x14ac:dyDescent="0.25">
      <c r="B133" s="22"/>
      <c r="C133" s="228"/>
      <c r="D133" s="229"/>
      <c r="E133" s="229"/>
      <c r="F133" s="229"/>
      <c r="G133" s="234"/>
      <c r="H133" s="334" t="s">
        <v>743</v>
      </c>
      <c r="I133" s="334"/>
      <c r="J133" s="334"/>
      <c r="K133" s="334"/>
      <c r="L133" s="231"/>
      <c r="M133" s="231"/>
      <c r="N133" s="219"/>
      <c r="O133" s="219"/>
      <c r="P133" s="21"/>
    </row>
    <row r="134" spans="2:16" s="133" customFormat="1" ht="15" customHeight="1" x14ac:dyDescent="0.25">
      <c r="B134" s="134"/>
      <c r="C134" s="330"/>
      <c r="D134" s="330"/>
      <c r="E134" s="330"/>
      <c r="F134" s="330"/>
      <c r="G134" s="330"/>
      <c r="H134" s="235"/>
      <c r="I134" s="236"/>
      <c r="J134" s="235"/>
      <c r="K134" s="237"/>
      <c r="L134" s="237"/>
      <c r="M134" s="237"/>
      <c r="N134" s="235"/>
      <c r="O134" s="235"/>
      <c r="P134" s="135"/>
    </row>
    <row r="135" spans="2:16" s="37" customFormat="1" ht="13.5" customHeight="1" thickBot="1" x14ac:dyDescent="0.3">
      <c r="B135" s="324"/>
      <c r="C135" s="325"/>
      <c r="D135" s="325"/>
      <c r="E135" s="325"/>
      <c r="F135" s="325"/>
      <c r="G135" s="325"/>
      <c r="H135" s="325"/>
      <c r="I135" s="92"/>
      <c r="J135" s="93"/>
      <c r="K135" s="331"/>
      <c r="L135" s="331"/>
      <c r="M135" s="331"/>
      <c r="N135" s="331"/>
      <c r="O135" s="331"/>
      <c r="P135" s="332"/>
    </row>
  </sheetData>
  <mergeCells count="29">
    <mergeCell ref="H49:K49"/>
    <mergeCell ref="H50:K50"/>
    <mergeCell ref="B52:H52"/>
    <mergeCell ref="G2:P2"/>
    <mergeCell ref="G3:P3"/>
    <mergeCell ref="G4:P4"/>
    <mergeCell ref="G5:P5"/>
    <mergeCell ref="L45:N45"/>
    <mergeCell ref="L43:O43"/>
    <mergeCell ref="L44:O44"/>
    <mergeCell ref="C43:I43"/>
    <mergeCell ref="C44:I44"/>
    <mergeCell ref="C45:I45"/>
    <mergeCell ref="G57:P57"/>
    <mergeCell ref="G55:P55"/>
    <mergeCell ref="G56:P56"/>
    <mergeCell ref="B135:H135"/>
    <mergeCell ref="G58:P58"/>
    <mergeCell ref="L128:N128"/>
    <mergeCell ref="C134:G134"/>
    <mergeCell ref="K135:P135"/>
    <mergeCell ref="L126:O126"/>
    <mergeCell ref="L127:O127"/>
    <mergeCell ref="H132:K132"/>
    <mergeCell ref="H133:K133"/>
    <mergeCell ref="C127:I127"/>
    <mergeCell ref="C126:I126"/>
    <mergeCell ref="C128:I128"/>
    <mergeCell ref="C85:F85"/>
  </mergeCells>
  <printOptions horizontalCentered="1" verticalCentered="1"/>
  <pageMargins left="0.23622047244094491" right="0.23622047244094491" top="0.74803149606299213" bottom="0.55118110236220474" header="0.31496062992125984" footer="0.31496062992125984"/>
  <pageSetup scale="7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2:G579"/>
  <sheetViews>
    <sheetView showGridLines="0" topLeftCell="A327" workbookViewId="0">
      <selection activeCell="C338" sqref="C338"/>
    </sheetView>
  </sheetViews>
  <sheetFormatPr baseColWidth="10" defaultRowHeight="15" x14ac:dyDescent="0.25"/>
  <cols>
    <col min="1" max="1" width="25.28515625" style="96" bestFit="1" customWidth="1"/>
    <col min="2" max="2" width="6.28515625" style="96" customWidth="1"/>
    <col min="3" max="3" width="45.7109375" style="96" bestFit="1" customWidth="1"/>
    <col min="4" max="4" width="21.28515625" style="95" bestFit="1" customWidth="1"/>
    <col min="5" max="5" width="19.42578125" style="95" bestFit="1" customWidth="1"/>
    <col min="6" max="6" width="20" style="95" bestFit="1" customWidth="1"/>
    <col min="7" max="7" width="21.28515625" style="95" bestFit="1" customWidth="1"/>
    <col min="8" max="16384" width="11.42578125" style="96"/>
  </cols>
  <sheetData>
    <row r="2" spans="1:7" x14ac:dyDescent="0.25">
      <c r="A2" s="94" t="s">
        <v>0</v>
      </c>
      <c r="B2" s="94"/>
      <c r="C2" s="94" t="s">
        <v>1</v>
      </c>
    </row>
    <row r="3" spans="1:7" x14ac:dyDescent="0.25">
      <c r="A3" s="97" t="s">
        <v>2</v>
      </c>
      <c r="B3" s="97"/>
      <c r="C3" s="97" t="s">
        <v>3</v>
      </c>
    </row>
    <row r="4" spans="1:7" x14ac:dyDescent="0.25">
      <c r="A4" s="97" t="s">
        <v>4</v>
      </c>
      <c r="B4" s="97"/>
      <c r="C4" s="97" t="s">
        <v>698</v>
      </c>
    </row>
    <row r="5" spans="1:7" x14ac:dyDescent="0.25">
      <c r="A5" s="97" t="s">
        <v>5</v>
      </c>
      <c r="B5" s="97"/>
      <c r="C5" s="97" t="s">
        <v>1053</v>
      </c>
    </row>
    <row r="6" spans="1:7" x14ac:dyDescent="0.25">
      <c r="A6" s="97" t="s">
        <v>6</v>
      </c>
      <c r="B6" s="97"/>
      <c r="C6" s="97" t="s">
        <v>1052</v>
      </c>
    </row>
    <row r="7" spans="1:7" x14ac:dyDescent="0.25">
      <c r="A7" s="97" t="s">
        <v>7</v>
      </c>
      <c r="B7" s="97"/>
      <c r="C7" s="97" t="s">
        <v>1051</v>
      </c>
    </row>
    <row r="8" spans="1:7" x14ac:dyDescent="0.25">
      <c r="A8" s="97"/>
      <c r="B8" s="97"/>
      <c r="C8" s="97"/>
    </row>
    <row r="9" spans="1:7" s="248" customFormat="1" x14ac:dyDescent="0.25">
      <c r="A9" s="246" t="s">
        <v>8</v>
      </c>
      <c r="B9" s="246"/>
      <c r="C9" s="246" t="s">
        <v>9</v>
      </c>
      <c r="D9" s="247" t="s">
        <v>10</v>
      </c>
      <c r="E9" s="247" t="s">
        <v>11</v>
      </c>
      <c r="F9" s="247" t="s">
        <v>12</v>
      </c>
      <c r="G9" s="247" t="s">
        <v>13</v>
      </c>
    </row>
    <row r="10" spans="1:7" x14ac:dyDescent="0.25">
      <c r="A10" s="97" t="s">
        <v>14</v>
      </c>
      <c r="B10" s="249">
        <f t="shared" ref="B10:B73" si="0">LEN(A10)</f>
        <v>1</v>
      </c>
      <c r="C10" s="97" t="s">
        <v>15</v>
      </c>
      <c r="D10" s="98">
        <v>235017788445.04999</v>
      </c>
      <c r="E10" s="98">
        <v>34719176664.400002</v>
      </c>
      <c r="F10" s="98">
        <v>38195854716.519997</v>
      </c>
      <c r="G10" s="98">
        <v>231541110392.92999</v>
      </c>
    </row>
    <row r="11" spans="1:7" x14ac:dyDescent="0.25">
      <c r="A11" s="97" t="s">
        <v>16</v>
      </c>
      <c r="B11" s="249">
        <f t="shared" si="0"/>
        <v>3</v>
      </c>
      <c r="C11" s="97" t="s">
        <v>17</v>
      </c>
      <c r="D11" s="98">
        <v>35090487</v>
      </c>
      <c r="E11" s="98">
        <v>32029314056</v>
      </c>
      <c r="F11" s="98">
        <v>32064404543</v>
      </c>
      <c r="G11" s="98">
        <v>0</v>
      </c>
    </row>
    <row r="12" spans="1:7" x14ac:dyDescent="0.25">
      <c r="A12" s="97" t="s">
        <v>19</v>
      </c>
      <c r="B12" s="249">
        <f t="shared" si="0"/>
        <v>6</v>
      </c>
      <c r="C12" s="97" t="s">
        <v>20</v>
      </c>
      <c r="D12" s="98">
        <v>35090487</v>
      </c>
      <c r="E12" s="98">
        <v>32029314056</v>
      </c>
      <c r="F12" s="98">
        <v>32064404543</v>
      </c>
      <c r="G12" s="98">
        <v>0</v>
      </c>
    </row>
    <row r="13" spans="1:7" x14ac:dyDescent="0.25">
      <c r="A13" s="97" t="s">
        <v>21</v>
      </c>
      <c r="B13" s="249">
        <f t="shared" si="0"/>
        <v>9</v>
      </c>
      <c r="C13" s="97" t="s">
        <v>18</v>
      </c>
      <c r="D13" s="98">
        <v>35090487</v>
      </c>
      <c r="E13" s="98">
        <v>32029314056</v>
      </c>
      <c r="F13" s="98">
        <v>32064404543</v>
      </c>
      <c r="G13" s="98">
        <v>0</v>
      </c>
    </row>
    <row r="14" spans="1:7" x14ac:dyDescent="0.25">
      <c r="A14" s="97" t="s">
        <v>22</v>
      </c>
      <c r="B14" s="249">
        <f t="shared" si="0"/>
        <v>13</v>
      </c>
      <c r="C14" s="97" t="s">
        <v>18</v>
      </c>
      <c r="D14" s="98">
        <v>35090487</v>
      </c>
      <c r="E14" s="98">
        <v>32029314056</v>
      </c>
      <c r="F14" s="98">
        <v>32064404543</v>
      </c>
      <c r="G14" s="98">
        <v>0</v>
      </c>
    </row>
    <row r="15" spans="1:7" x14ac:dyDescent="0.25">
      <c r="A15" s="97" t="s">
        <v>23</v>
      </c>
      <c r="B15" s="249">
        <f t="shared" si="0"/>
        <v>3</v>
      </c>
      <c r="C15" s="97" t="s">
        <v>24</v>
      </c>
      <c r="D15" s="98">
        <v>343713998.94</v>
      </c>
      <c r="E15" s="98">
        <v>939802854.00999999</v>
      </c>
      <c r="F15" s="98">
        <v>946408834.00999999</v>
      </c>
      <c r="G15" s="98">
        <v>337108018.94</v>
      </c>
    </row>
    <row r="16" spans="1:7" ht="30" x14ac:dyDescent="0.25">
      <c r="A16" s="97" t="s">
        <v>25</v>
      </c>
      <c r="B16" s="249">
        <f t="shared" si="0"/>
        <v>6</v>
      </c>
      <c r="C16" s="97" t="s">
        <v>26</v>
      </c>
      <c r="D16" s="98">
        <v>0</v>
      </c>
      <c r="E16" s="98">
        <v>3826384</v>
      </c>
      <c r="F16" s="98">
        <v>3826384</v>
      </c>
      <c r="G16" s="98">
        <v>0</v>
      </c>
    </row>
    <row r="17" spans="1:7" x14ac:dyDescent="0.25">
      <c r="A17" s="97" t="s">
        <v>27</v>
      </c>
      <c r="B17" s="249">
        <f t="shared" si="0"/>
        <v>9</v>
      </c>
      <c r="C17" s="97" t="s">
        <v>28</v>
      </c>
      <c r="D17" s="98">
        <v>0</v>
      </c>
      <c r="E17" s="98">
        <v>3826384</v>
      </c>
      <c r="F17" s="98">
        <v>3826384</v>
      </c>
      <c r="G17" s="98">
        <v>0</v>
      </c>
    </row>
    <row r="18" spans="1:7" x14ac:dyDescent="0.25">
      <c r="A18" s="97" t="s">
        <v>29</v>
      </c>
      <c r="B18" s="249">
        <f t="shared" si="0"/>
        <v>13</v>
      </c>
      <c r="C18" s="97" t="s">
        <v>28</v>
      </c>
      <c r="D18" s="98">
        <v>0</v>
      </c>
      <c r="E18" s="98">
        <v>3826384</v>
      </c>
      <c r="F18" s="98">
        <v>3826384</v>
      </c>
      <c r="G18" s="98">
        <v>0</v>
      </c>
    </row>
    <row r="19" spans="1:7" x14ac:dyDescent="0.25">
      <c r="A19" s="97" t="s">
        <v>979</v>
      </c>
      <c r="B19" s="249">
        <f t="shared" si="0"/>
        <v>6</v>
      </c>
      <c r="C19" s="97" t="s">
        <v>980</v>
      </c>
      <c r="D19" s="98">
        <v>0</v>
      </c>
      <c r="E19" s="98">
        <v>365850</v>
      </c>
      <c r="F19" s="98">
        <v>365850</v>
      </c>
      <c r="G19" s="98">
        <v>0</v>
      </c>
    </row>
    <row r="20" spans="1:7" x14ac:dyDescent="0.25">
      <c r="A20" s="97" t="s">
        <v>981</v>
      </c>
      <c r="B20" s="249">
        <f t="shared" si="0"/>
        <v>9</v>
      </c>
      <c r="C20" s="97" t="s">
        <v>30</v>
      </c>
      <c r="D20" s="98">
        <v>0</v>
      </c>
      <c r="E20" s="98">
        <v>365850</v>
      </c>
      <c r="F20" s="98">
        <v>365850</v>
      </c>
      <c r="G20" s="98">
        <v>0</v>
      </c>
    </row>
    <row r="21" spans="1:7" x14ac:dyDescent="0.25">
      <c r="A21" s="97" t="s">
        <v>982</v>
      </c>
      <c r="B21" s="249">
        <f t="shared" si="0"/>
        <v>13</v>
      </c>
      <c r="C21" s="97" t="s">
        <v>30</v>
      </c>
      <c r="D21" s="98">
        <v>0</v>
      </c>
      <c r="E21" s="98">
        <v>365850</v>
      </c>
      <c r="F21" s="98">
        <v>365850</v>
      </c>
      <c r="G21" s="98">
        <v>0</v>
      </c>
    </row>
    <row r="22" spans="1:7" ht="45" x14ac:dyDescent="0.25">
      <c r="A22" s="97" t="s">
        <v>1027</v>
      </c>
      <c r="B22" s="249">
        <f t="shared" si="0"/>
        <v>6</v>
      </c>
      <c r="C22" s="97" t="s">
        <v>1026</v>
      </c>
      <c r="D22" s="98">
        <v>0</v>
      </c>
      <c r="E22" s="98">
        <v>7991475</v>
      </c>
      <c r="F22" s="98">
        <v>7991475</v>
      </c>
      <c r="G22" s="98">
        <v>0</v>
      </c>
    </row>
    <row r="23" spans="1:7" x14ac:dyDescent="0.25">
      <c r="A23" s="97" t="s">
        <v>1025</v>
      </c>
      <c r="B23" s="249">
        <f t="shared" si="0"/>
        <v>9</v>
      </c>
      <c r="C23" s="97" t="s">
        <v>1023</v>
      </c>
      <c r="D23" s="98">
        <v>0</v>
      </c>
      <c r="E23" s="98">
        <v>7991475</v>
      </c>
      <c r="F23" s="98">
        <v>7991475</v>
      </c>
      <c r="G23" s="98">
        <v>0</v>
      </c>
    </row>
    <row r="24" spans="1:7" x14ac:dyDescent="0.25">
      <c r="A24" s="97" t="s">
        <v>1024</v>
      </c>
      <c r="B24" s="249">
        <f t="shared" si="0"/>
        <v>13</v>
      </c>
      <c r="C24" s="97" t="s">
        <v>1023</v>
      </c>
      <c r="D24" s="98">
        <v>0</v>
      </c>
      <c r="E24" s="98">
        <v>7991475</v>
      </c>
      <c r="F24" s="98">
        <v>7991475</v>
      </c>
      <c r="G24" s="98">
        <v>0</v>
      </c>
    </row>
    <row r="25" spans="1:7" x14ac:dyDescent="0.25">
      <c r="A25" s="97" t="s">
        <v>31</v>
      </c>
      <c r="B25" s="249">
        <f t="shared" si="0"/>
        <v>6</v>
      </c>
      <c r="C25" s="97" t="s">
        <v>32</v>
      </c>
      <c r="D25" s="98">
        <v>680601116.78999996</v>
      </c>
      <c r="E25" s="98">
        <v>927619145.00999999</v>
      </c>
      <c r="F25" s="98">
        <v>934225125.00999999</v>
      </c>
      <c r="G25" s="98">
        <v>673995136.78999996</v>
      </c>
    </row>
    <row r="26" spans="1:7" x14ac:dyDescent="0.25">
      <c r="A26" s="97" t="s">
        <v>34</v>
      </c>
      <c r="B26" s="249">
        <f t="shared" si="0"/>
        <v>9</v>
      </c>
      <c r="C26" s="97" t="s">
        <v>35</v>
      </c>
      <c r="D26" s="98">
        <v>630601124.78999996</v>
      </c>
      <c r="E26" s="98">
        <v>696299248</v>
      </c>
      <c r="F26" s="98">
        <v>701119869</v>
      </c>
      <c r="G26" s="98">
        <v>625780503.78999996</v>
      </c>
    </row>
    <row r="27" spans="1:7" x14ac:dyDescent="0.25">
      <c r="A27" s="97" t="s">
        <v>36</v>
      </c>
      <c r="B27" s="249">
        <f t="shared" si="0"/>
        <v>13</v>
      </c>
      <c r="C27" s="97" t="s">
        <v>35</v>
      </c>
      <c r="D27" s="98">
        <v>630601124.78999996</v>
      </c>
      <c r="E27" s="98">
        <v>696299248</v>
      </c>
      <c r="F27" s="98">
        <v>701119869</v>
      </c>
      <c r="G27" s="98">
        <v>625780503.78999996</v>
      </c>
    </row>
    <row r="28" spans="1:7" x14ac:dyDescent="0.25">
      <c r="A28" s="97" t="s">
        <v>37</v>
      </c>
      <c r="B28" s="249">
        <f t="shared" si="0"/>
        <v>9</v>
      </c>
      <c r="C28" s="97" t="s">
        <v>38</v>
      </c>
      <c r="D28" s="98">
        <v>31280246</v>
      </c>
      <c r="E28" s="98">
        <v>0</v>
      </c>
      <c r="F28" s="98">
        <v>0</v>
      </c>
      <c r="G28" s="98">
        <v>31280246</v>
      </c>
    </row>
    <row r="29" spans="1:7" x14ac:dyDescent="0.25">
      <c r="A29" s="97" t="s">
        <v>39</v>
      </c>
      <c r="B29" s="249">
        <f t="shared" si="0"/>
        <v>13</v>
      </c>
      <c r="C29" s="97" t="s">
        <v>38</v>
      </c>
      <c r="D29" s="98">
        <v>31280246</v>
      </c>
      <c r="E29" s="98">
        <v>0</v>
      </c>
      <c r="F29" s="98">
        <v>0</v>
      </c>
      <c r="G29" s="98">
        <v>31280246</v>
      </c>
    </row>
    <row r="30" spans="1:7" x14ac:dyDescent="0.25">
      <c r="A30" s="97" t="s">
        <v>40</v>
      </c>
      <c r="B30" s="249">
        <f t="shared" si="0"/>
        <v>9</v>
      </c>
      <c r="C30" s="97" t="s">
        <v>41</v>
      </c>
      <c r="D30" s="98">
        <v>15718476</v>
      </c>
      <c r="E30" s="98">
        <v>196849054.00999999</v>
      </c>
      <c r="F30" s="98">
        <v>198634402.00999999</v>
      </c>
      <c r="G30" s="98">
        <v>13933128</v>
      </c>
    </row>
    <row r="31" spans="1:7" x14ac:dyDescent="0.25">
      <c r="A31" s="97" t="s">
        <v>42</v>
      </c>
      <c r="B31" s="249">
        <f t="shared" si="0"/>
        <v>13</v>
      </c>
      <c r="C31" s="97" t="s">
        <v>41</v>
      </c>
      <c r="D31" s="98">
        <v>15718476</v>
      </c>
      <c r="E31" s="98">
        <v>196849054.00999999</v>
      </c>
      <c r="F31" s="98">
        <v>198634402.00999999</v>
      </c>
      <c r="G31" s="98">
        <v>13933128</v>
      </c>
    </row>
    <row r="32" spans="1:7" x14ac:dyDescent="0.25">
      <c r="A32" s="97" t="s">
        <v>933</v>
      </c>
      <c r="B32" s="249">
        <f t="shared" si="0"/>
        <v>9</v>
      </c>
      <c r="C32" s="97" t="s">
        <v>934</v>
      </c>
      <c r="D32" s="98">
        <v>0</v>
      </c>
      <c r="E32" s="98">
        <v>34270259</v>
      </c>
      <c r="F32" s="98">
        <v>34270259</v>
      </c>
      <c r="G32" s="98">
        <v>0</v>
      </c>
    </row>
    <row r="33" spans="1:7" x14ac:dyDescent="0.25">
      <c r="A33" s="97" t="s">
        <v>935</v>
      </c>
      <c r="B33" s="249">
        <f t="shared" si="0"/>
        <v>13</v>
      </c>
      <c r="C33" s="97" t="s">
        <v>934</v>
      </c>
      <c r="D33" s="98">
        <v>0</v>
      </c>
      <c r="E33" s="98">
        <v>34270259</v>
      </c>
      <c r="F33" s="98">
        <v>34270259</v>
      </c>
      <c r="G33" s="98">
        <v>0</v>
      </c>
    </row>
    <row r="34" spans="1:7" x14ac:dyDescent="0.25">
      <c r="A34" s="97" t="s">
        <v>43</v>
      </c>
      <c r="B34" s="249">
        <f t="shared" si="0"/>
        <v>9</v>
      </c>
      <c r="C34" s="97" t="s">
        <v>44</v>
      </c>
      <c r="D34" s="98">
        <v>3001270</v>
      </c>
      <c r="E34" s="98">
        <v>200584</v>
      </c>
      <c r="F34" s="98">
        <v>200595</v>
      </c>
      <c r="G34" s="98">
        <v>3001259</v>
      </c>
    </row>
    <row r="35" spans="1:7" x14ac:dyDescent="0.25">
      <c r="A35" s="97" t="s">
        <v>45</v>
      </c>
      <c r="B35" s="249">
        <f t="shared" si="0"/>
        <v>13</v>
      </c>
      <c r="C35" s="97" t="s">
        <v>44</v>
      </c>
      <c r="D35" s="98">
        <v>3001270</v>
      </c>
      <c r="E35" s="98">
        <v>200584</v>
      </c>
      <c r="F35" s="98">
        <v>200595</v>
      </c>
      <c r="G35" s="98">
        <v>3001259</v>
      </c>
    </row>
    <row r="36" spans="1:7" x14ac:dyDescent="0.25">
      <c r="A36" s="97" t="s">
        <v>838</v>
      </c>
      <c r="B36" s="249">
        <f t="shared" si="0"/>
        <v>6</v>
      </c>
      <c r="C36" s="97" t="s">
        <v>839</v>
      </c>
      <c r="D36" s="98">
        <v>15111773</v>
      </c>
      <c r="E36" s="98">
        <v>0</v>
      </c>
      <c r="F36" s="98">
        <v>0</v>
      </c>
      <c r="G36" s="98">
        <v>15111773</v>
      </c>
    </row>
    <row r="37" spans="1:7" x14ac:dyDescent="0.25">
      <c r="A37" s="97" t="s">
        <v>840</v>
      </c>
      <c r="B37" s="249">
        <f t="shared" si="0"/>
        <v>9</v>
      </c>
      <c r="C37" s="97" t="s">
        <v>841</v>
      </c>
      <c r="D37" s="98">
        <v>15111773</v>
      </c>
      <c r="E37" s="98">
        <v>0</v>
      </c>
      <c r="F37" s="98">
        <v>0</v>
      </c>
      <c r="G37" s="98">
        <v>15111773</v>
      </c>
    </row>
    <row r="38" spans="1:7" x14ac:dyDescent="0.25">
      <c r="A38" s="97" t="s">
        <v>842</v>
      </c>
      <c r="B38" s="249">
        <f t="shared" si="0"/>
        <v>13</v>
      </c>
      <c r="C38" s="97" t="s">
        <v>841</v>
      </c>
      <c r="D38" s="98">
        <v>15111773</v>
      </c>
      <c r="E38" s="98">
        <v>0</v>
      </c>
      <c r="F38" s="98">
        <v>0</v>
      </c>
      <c r="G38" s="98">
        <v>15111773</v>
      </c>
    </row>
    <row r="39" spans="1:7" ht="30" x14ac:dyDescent="0.25">
      <c r="A39" s="97" t="s">
        <v>843</v>
      </c>
      <c r="B39" s="249">
        <f t="shared" si="0"/>
        <v>6</v>
      </c>
      <c r="C39" s="97" t="s">
        <v>844</v>
      </c>
      <c r="D39" s="98">
        <v>-351998890.85000002</v>
      </c>
      <c r="E39" s="98">
        <v>0</v>
      </c>
      <c r="F39" s="98">
        <v>0</v>
      </c>
      <c r="G39" s="98">
        <v>-351998890.85000002</v>
      </c>
    </row>
    <row r="40" spans="1:7" x14ac:dyDescent="0.25">
      <c r="A40" s="97" t="s">
        <v>926</v>
      </c>
      <c r="B40" s="249">
        <f t="shared" si="0"/>
        <v>9</v>
      </c>
      <c r="C40" s="97" t="s">
        <v>44</v>
      </c>
      <c r="D40" s="98">
        <v>-351998890.85000002</v>
      </c>
      <c r="E40" s="98">
        <v>0</v>
      </c>
      <c r="F40" s="98">
        <v>0</v>
      </c>
      <c r="G40" s="98">
        <v>-351998890.85000002</v>
      </c>
    </row>
    <row r="41" spans="1:7" x14ac:dyDescent="0.25">
      <c r="A41" s="97" t="s">
        <v>925</v>
      </c>
      <c r="B41" s="249">
        <f t="shared" si="0"/>
        <v>13</v>
      </c>
      <c r="C41" s="97" t="s">
        <v>44</v>
      </c>
      <c r="D41" s="98">
        <v>-351998890.85000002</v>
      </c>
      <c r="E41" s="98">
        <v>0</v>
      </c>
      <c r="F41" s="98">
        <v>0</v>
      </c>
      <c r="G41" s="98">
        <v>-351998890.85000002</v>
      </c>
    </row>
    <row r="42" spans="1:7" x14ac:dyDescent="0.25">
      <c r="A42" s="97" t="s">
        <v>46</v>
      </c>
      <c r="B42" s="249">
        <f t="shared" si="0"/>
        <v>3</v>
      </c>
      <c r="C42" s="97" t="s">
        <v>47</v>
      </c>
      <c r="D42" s="98">
        <v>203581605013.60001</v>
      </c>
      <c r="E42" s="98">
        <v>1239200756.24</v>
      </c>
      <c r="F42" s="98">
        <v>2639351929.8699999</v>
      </c>
      <c r="G42" s="98">
        <v>202181453839.97</v>
      </c>
    </row>
    <row r="43" spans="1:7" x14ac:dyDescent="0.25">
      <c r="A43" s="97" t="s">
        <v>48</v>
      </c>
      <c r="B43" s="249">
        <f t="shared" si="0"/>
        <v>6</v>
      </c>
      <c r="C43" s="97" t="s">
        <v>49</v>
      </c>
      <c r="D43" s="98">
        <v>25990211992</v>
      </c>
      <c r="E43" s="98">
        <v>0</v>
      </c>
      <c r="F43" s="98">
        <v>0</v>
      </c>
      <c r="G43" s="98">
        <v>25990211992</v>
      </c>
    </row>
    <row r="44" spans="1:7" x14ac:dyDescent="0.25">
      <c r="A44" s="97" t="s">
        <v>50</v>
      </c>
      <c r="B44" s="249">
        <f t="shared" si="0"/>
        <v>9</v>
      </c>
      <c r="C44" s="97" t="s">
        <v>51</v>
      </c>
      <c r="D44" s="98">
        <v>25990211992</v>
      </c>
      <c r="E44" s="98">
        <v>0</v>
      </c>
      <c r="F44" s="98">
        <v>0</v>
      </c>
      <c r="G44" s="98">
        <v>25990211992</v>
      </c>
    </row>
    <row r="45" spans="1:7" x14ac:dyDescent="0.25">
      <c r="A45" s="97" t="s">
        <v>52</v>
      </c>
      <c r="B45" s="249">
        <f t="shared" si="0"/>
        <v>13</v>
      </c>
      <c r="C45" s="97" t="s">
        <v>51</v>
      </c>
      <c r="D45" s="98">
        <v>25990211992</v>
      </c>
      <c r="E45" s="98">
        <v>0</v>
      </c>
      <c r="F45" s="98">
        <v>0</v>
      </c>
      <c r="G45" s="98">
        <v>25990211992</v>
      </c>
    </row>
    <row r="46" spans="1:7" x14ac:dyDescent="0.25">
      <c r="A46" s="97" t="s">
        <v>53</v>
      </c>
      <c r="B46" s="249">
        <f t="shared" si="0"/>
        <v>6</v>
      </c>
      <c r="C46" s="97" t="s">
        <v>54</v>
      </c>
      <c r="D46" s="98">
        <v>8996999.9700000007</v>
      </c>
      <c r="E46" s="98">
        <v>249269254</v>
      </c>
      <c r="F46" s="98">
        <v>223993445</v>
      </c>
      <c r="G46" s="98">
        <v>34272808.969999999</v>
      </c>
    </row>
    <row r="47" spans="1:7" x14ac:dyDescent="0.25">
      <c r="A47" s="97" t="s">
        <v>62</v>
      </c>
      <c r="B47" s="249">
        <f t="shared" si="0"/>
        <v>9</v>
      </c>
      <c r="C47" s="97" t="s">
        <v>63</v>
      </c>
      <c r="D47" s="98">
        <v>8996999.9700000007</v>
      </c>
      <c r="E47" s="98">
        <v>90803754</v>
      </c>
      <c r="F47" s="98">
        <v>65527945</v>
      </c>
      <c r="G47" s="98">
        <v>34272808.969999999</v>
      </c>
    </row>
    <row r="48" spans="1:7" x14ac:dyDescent="0.25">
      <c r="A48" s="97" t="s">
        <v>64</v>
      </c>
      <c r="B48" s="249">
        <f t="shared" si="0"/>
        <v>13</v>
      </c>
      <c r="C48" s="97" t="s">
        <v>65</v>
      </c>
      <c r="D48" s="98">
        <v>8996999.9700000007</v>
      </c>
      <c r="E48" s="98">
        <v>51979200</v>
      </c>
      <c r="F48" s="98">
        <v>51979200</v>
      </c>
      <c r="G48" s="98">
        <v>8996999.9700000007</v>
      </c>
    </row>
    <row r="49" spans="1:7" x14ac:dyDescent="0.25">
      <c r="A49" s="97" t="s">
        <v>66</v>
      </c>
      <c r="B49" s="249">
        <f t="shared" si="0"/>
        <v>13</v>
      </c>
      <c r="C49" s="97" t="s">
        <v>67</v>
      </c>
      <c r="D49" s="98">
        <v>0</v>
      </c>
      <c r="E49" s="98">
        <v>38824554</v>
      </c>
      <c r="F49" s="98">
        <v>13548745</v>
      </c>
      <c r="G49" s="98">
        <v>25275809</v>
      </c>
    </row>
    <row r="50" spans="1:7" x14ac:dyDescent="0.25">
      <c r="A50" s="97" t="s">
        <v>68</v>
      </c>
      <c r="B50" s="249">
        <f t="shared" si="0"/>
        <v>9</v>
      </c>
      <c r="C50" s="97" t="s">
        <v>69</v>
      </c>
      <c r="D50" s="98">
        <v>0</v>
      </c>
      <c r="E50" s="98">
        <v>158465500</v>
      </c>
      <c r="F50" s="98">
        <v>158465500</v>
      </c>
      <c r="G50" s="98">
        <v>0</v>
      </c>
    </row>
    <row r="51" spans="1:7" x14ac:dyDescent="0.25">
      <c r="A51" s="97" t="s">
        <v>70</v>
      </c>
      <c r="B51" s="249">
        <f t="shared" si="0"/>
        <v>13</v>
      </c>
      <c r="C51" s="97" t="s">
        <v>71</v>
      </c>
      <c r="D51" s="98">
        <v>0</v>
      </c>
      <c r="E51" s="98">
        <v>48450000</v>
      </c>
      <c r="F51" s="98">
        <v>48450000</v>
      </c>
      <c r="G51" s="98">
        <v>0</v>
      </c>
    </row>
    <row r="52" spans="1:7" x14ac:dyDescent="0.25">
      <c r="A52" s="97" t="s">
        <v>72</v>
      </c>
      <c r="B52" s="249">
        <f t="shared" si="0"/>
        <v>13</v>
      </c>
      <c r="C52" s="97" t="s">
        <v>73</v>
      </c>
      <c r="D52" s="98">
        <v>0</v>
      </c>
      <c r="E52" s="98">
        <v>23419200</v>
      </c>
      <c r="F52" s="98">
        <v>23419200</v>
      </c>
      <c r="G52" s="98">
        <v>0</v>
      </c>
    </row>
    <row r="53" spans="1:7" x14ac:dyDescent="0.25">
      <c r="A53" s="97" t="s">
        <v>983</v>
      </c>
      <c r="B53" s="249">
        <f t="shared" si="0"/>
        <v>13</v>
      </c>
      <c r="C53" s="97" t="s">
        <v>984</v>
      </c>
      <c r="D53" s="98">
        <v>0</v>
      </c>
      <c r="E53" s="98">
        <v>86596300</v>
      </c>
      <c r="F53" s="98">
        <v>86596300</v>
      </c>
      <c r="G53" s="98">
        <v>0</v>
      </c>
    </row>
    <row r="54" spans="1:7" ht="30" x14ac:dyDescent="0.25">
      <c r="A54" s="97" t="s">
        <v>78</v>
      </c>
      <c r="B54" s="249">
        <f t="shared" si="0"/>
        <v>6</v>
      </c>
      <c r="C54" s="97" t="s">
        <v>79</v>
      </c>
      <c r="D54" s="98">
        <v>4604265230.4499998</v>
      </c>
      <c r="E54" s="98">
        <v>250495622.75999999</v>
      </c>
      <c r="F54" s="98">
        <v>153106592.69999999</v>
      </c>
      <c r="G54" s="98">
        <v>4701654260.5100002</v>
      </c>
    </row>
    <row r="55" spans="1:7" x14ac:dyDescent="0.25">
      <c r="A55" s="97" t="s">
        <v>900</v>
      </c>
      <c r="B55" s="249">
        <f t="shared" si="0"/>
        <v>9</v>
      </c>
      <c r="C55" s="97" t="s">
        <v>163</v>
      </c>
      <c r="D55" s="98">
        <v>14916744.17</v>
      </c>
      <c r="E55" s="98">
        <v>0</v>
      </c>
      <c r="F55" s="98">
        <v>0</v>
      </c>
      <c r="G55" s="98">
        <v>14916744.17</v>
      </c>
    </row>
    <row r="56" spans="1:7" x14ac:dyDescent="0.25">
      <c r="A56" s="97" t="s">
        <v>899</v>
      </c>
      <c r="B56" s="249">
        <f t="shared" si="0"/>
        <v>13</v>
      </c>
      <c r="C56" s="97" t="s">
        <v>108</v>
      </c>
      <c r="D56" s="98">
        <v>14916744.17</v>
      </c>
      <c r="E56" s="98">
        <v>0</v>
      </c>
      <c r="F56" s="98">
        <v>0</v>
      </c>
      <c r="G56" s="98">
        <v>14916744.17</v>
      </c>
    </row>
    <row r="57" spans="1:7" x14ac:dyDescent="0.25">
      <c r="A57" s="97" t="s">
        <v>82</v>
      </c>
      <c r="B57" s="249">
        <f t="shared" si="0"/>
        <v>9</v>
      </c>
      <c r="C57" s="97" t="s">
        <v>56</v>
      </c>
      <c r="D57" s="98">
        <v>1088590574.22</v>
      </c>
      <c r="E57" s="98">
        <v>0</v>
      </c>
      <c r="F57" s="98">
        <v>0</v>
      </c>
      <c r="G57" s="98">
        <v>1088590574.22</v>
      </c>
    </row>
    <row r="58" spans="1:7" x14ac:dyDescent="0.25">
      <c r="A58" s="97" t="s">
        <v>83</v>
      </c>
      <c r="B58" s="249">
        <f t="shared" si="0"/>
        <v>13</v>
      </c>
      <c r="C58" s="97" t="s">
        <v>57</v>
      </c>
      <c r="D58" s="98">
        <v>27508281.530000001</v>
      </c>
      <c r="E58" s="98">
        <v>0</v>
      </c>
      <c r="F58" s="98">
        <v>0</v>
      </c>
      <c r="G58" s="98">
        <v>27508281.530000001</v>
      </c>
    </row>
    <row r="59" spans="1:7" x14ac:dyDescent="0.25">
      <c r="A59" s="97" t="s">
        <v>84</v>
      </c>
      <c r="B59" s="249">
        <f t="shared" si="0"/>
        <v>13</v>
      </c>
      <c r="C59" s="97" t="s">
        <v>59</v>
      </c>
      <c r="D59" s="98">
        <v>1061082292.6900001</v>
      </c>
      <c r="E59" s="98">
        <v>0</v>
      </c>
      <c r="F59" s="98">
        <v>0</v>
      </c>
      <c r="G59" s="98">
        <v>1061082292.6900001</v>
      </c>
    </row>
    <row r="60" spans="1:7" x14ac:dyDescent="0.25">
      <c r="A60" s="97" t="s">
        <v>845</v>
      </c>
      <c r="B60" s="249">
        <f t="shared" si="0"/>
        <v>9</v>
      </c>
      <c r="C60" s="97" t="s">
        <v>60</v>
      </c>
      <c r="D60" s="98">
        <v>5025210</v>
      </c>
      <c r="E60" s="98">
        <v>0</v>
      </c>
      <c r="F60" s="98">
        <v>0</v>
      </c>
      <c r="G60" s="98">
        <v>5025210</v>
      </c>
    </row>
    <row r="61" spans="1:7" x14ac:dyDescent="0.25">
      <c r="A61" s="97" t="s">
        <v>846</v>
      </c>
      <c r="B61" s="249">
        <f t="shared" si="0"/>
        <v>13</v>
      </c>
      <c r="C61" s="97" t="s">
        <v>61</v>
      </c>
      <c r="D61" s="98">
        <v>5025210</v>
      </c>
      <c r="E61" s="98">
        <v>0</v>
      </c>
      <c r="F61" s="98">
        <v>0</v>
      </c>
      <c r="G61" s="98">
        <v>5025210</v>
      </c>
    </row>
    <row r="62" spans="1:7" x14ac:dyDescent="0.25">
      <c r="A62" s="97" t="s">
        <v>85</v>
      </c>
      <c r="B62" s="249">
        <f t="shared" si="0"/>
        <v>9</v>
      </c>
      <c r="C62" s="97" t="s">
        <v>63</v>
      </c>
      <c r="D62" s="98">
        <v>356783905.36000001</v>
      </c>
      <c r="E62" s="98">
        <v>67495244.599999994</v>
      </c>
      <c r="F62" s="98">
        <v>36185689.649999999</v>
      </c>
      <c r="G62" s="98">
        <v>388093460.31</v>
      </c>
    </row>
    <row r="63" spans="1:7" x14ac:dyDescent="0.25">
      <c r="A63" s="97" t="s">
        <v>86</v>
      </c>
      <c r="B63" s="249">
        <f t="shared" si="0"/>
        <v>13</v>
      </c>
      <c r="C63" s="97" t="s">
        <v>65</v>
      </c>
      <c r="D63" s="98">
        <v>130256567.13</v>
      </c>
      <c r="E63" s="98">
        <v>41985586.810000002</v>
      </c>
      <c r="F63" s="98">
        <v>16704170.73</v>
      </c>
      <c r="G63" s="98">
        <v>155537983.21000001</v>
      </c>
    </row>
    <row r="64" spans="1:7" x14ac:dyDescent="0.25">
      <c r="A64" s="97" t="s">
        <v>87</v>
      </c>
      <c r="B64" s="249">
        <f t="shared" si="0"/>
        <v>13</v>
      </c>
      <c r="C64" s="97" t="s">
        <v>67</v>
      </c>
      <c r="D64" s="98">
        <v>226527338.22999999</v>
      </c>
      <c r="E64" s="98">
        <v>25509657.789999999</v>
      </c>
      <c r="F64" s="98">
        <v>19481518.920000002</v>
      </c>
      <c r="G64" s="98">
        <v>232555477.09999999</v>
      </c>
    </row>
    <row r="65" spans="1:7" x14ac:dyDescent="0.25">
      <c r="A65" s="97" t="s">
        <v>89</v>
      </c>
      <c r="B65" s="249">
        <f t="shared" si="0"/>
        <v>9</v>
      </c>
      <c r="C65" s="97" t="s">
        <v>69</v>
      </c>
      <c r="D65" s="98">
        <v>1608138596.4100001</v>
      </c>
      <c r="E65" s="98">
        <v>183000378.16</v>
      </c>
      <c r="F65" s="98">
        <v>116920903.05</v>
      </c>
      <c r="G65" s="98">
        <v>1674218071.52</v>
      </c>
    </row>
    <row r="66" spans="1:7" x14ac:dyDescent="0.25">
      <c r="A66" s="97" t="s">
        <v>90</v>
      </c>
      <c r="B66" s="249">
        <f t="shared" si="0"/>
        <v>13</v>
      </c>
      <c r="C66" s="97" t="s">
        <v>71</v>
      </c>
      <c r="D66" s="98">
        <v>1251512626.4300001</v>
      </c>
      <c r="E66" s="98">
        <v>131636427.16</v>
      </c>
      <c r="F66" s="98">
        <v>95397254.049999997</v>
      </c>
      <c r="G66" s="98">
        <v>1287751799.54</v>
      </c>
    </row>
    <row r="67" spans="1:7" x14ac:dyDescent="0.25">
      <c r="A67" s="97" t="s">
        <v>91</v>
      </c>
      <c r="B67" s="249">
        <f t="shared" si="0"/>
        <v>13</v>
      </c>
      <c r="C67" s="97" t="s">
        <v>73</v>
      </c>
      <c r="D67" s="98">
        <v>348409608.76999998</v>
      </c>
      <c r="E67" s="98">
        <v>51363951</v>
      </c>
      <c r="F67" s="98">
        <v>21523649</v>
      </c>
      <c r="G67" s="98">
        <v>378249910.76999998</v>
      </c>
    </row>
    <row r="68" spans="1:7" x14ac:dyDescent="0.25">
      <c r="A68" s="97" t="s">
        <v>975</v>
      </c>
      <c r="B68" s="249">
        <f t="shared" si="0"/>
        <v>13</v>
      </c>
      <c r="C68" s="97" t="s">
        <v>74</v>
      </c>
      <c r="D68" s="98">
        <v>8216361.21</v>
      </c>
      <c r="E68" s="98">
        <v>0</v>
      </c>
      <c r="F68" s="98">
        <v>0</v>
      </c>
      <c r="G68" s="98">
        <v>8216361.21</v>
      </c>
    </row>
    <row r="69" spans="1:7" x14ac:dyDescent="0.25">
      <c r="A69" s="97" t="s">
        <v>92</v>
      </c>
      <c r="B69" s="249">
        <f t="shared" si="0"/>
        <v>9</v>
      </c>
      <c r="C69" s="97" t="s">
        <v>75</v>
      </c>
      <c r="D69" s="98">
        <v>1530810200.29</v>
      </c>
      <c r="E69" s="98">
        <v>0</v>
      </c>
      <c r="F69" s="98">
        <v>0</v>
      </c>
      <c r="G69" s="98">
        <v>1530810200.29</v>
      </c>
    </row>
    <row r="70" spans="1:7" x14ac:dyDescent="0.25">
      <c r="A70" s="97" t="s">
        <v>93</v>
      </c>
      <c r="B70" s="249">
        <f t="shared" si="0"/>
        <v>13</v>
      </c>
      <c r="C70" s="97" t="s">
        <v>76</v>
      </c>
      <c r="D70" s="98">
        <v>1530810200.29</v>
      </c>
      <c r="E70" s="98">
        <v>0</v>
      </c>
      <c r="F70" s="98">
        <v>0</v>
      </c>
      <c r="G70" s="98">
        <v>1530810200.29</v>
      </c>
    </row>
    <row r="71" spans="1:7" x14ac:dyDescent="0.25">
      <c r="A71" s="97" t="s">
        <v>96</v>
      </c>
      <c r="B71" s="249">
        <f t="shared" si="0"/>
        <v>6</v>
      </c>
      <c r="C71" s="97" t="s">
        <v>97</v>
      </c>
      <c r="D71" s="98">
        <v>131931229691</v>
      </c>
      <c r="E71" s="98">
        <v>0</v>
      </c>
      <c r="F71" s="98">
        <v>0</v>
      </c>
      <c r="G71" s="98">
        <v>131931229691</v>
      </c>
    </row>
    <row r="72" spans="1:7" x14ac:dyDescent="0.25">
      <c r="A72" s="97" t="s">
        <v>98</v>
      </c>
      <c r="B72" s="249">
        <f t="shared" si="0"/>
        <v>9</v>
      </c>
      <c r="C72" s="97" t="s">
        <v>99</v>
      </c>
      <c r="D72" s="98">
        <v>131931229691</v>
      </c>
      <c r="E72" s="98">
        <v>0</v>
      </c>
      <c r="F72" s="98">
        <v>0</v>
      </c>
      <c r="G72" s="98">
        <v>131931229691</v>
      </c>
    </row>
    <row r="73" spans="1:7" x14ac:dyDescent="0.25">
      <c r="A73" s="97" t="s">
        <v>100</v>
      </c>
      <c r="B73" s="249">
        <f t="shared" si="0"/>
        <v>13</v>
      </c>
      <c r="C73" s="97" t="s">
        <v>99</v>
      </c>
      <c r="D73" s="98">
        <v>131931229691</v>
      </c>
      <c r="E73" s="98">
        <v>0</v>
      </c>
      <c r="F73" s="98">
        <v>0</v>
      </c>
      <c r="G73" s="98">
        <v>131931229691</v>
      </c>
    </row>
    <row r="74" spans="1:7" x14ac:dyDescent="0.25">
      <c r="A74" s="97" t="s">
        <v>101</v>
      </c>
      <c r="B74" s="249">
        <f t="shared" ref="B74:B137" si="1">LEN(A74)</f>
        <v>6</v>
      </c>
      <c r="C74" s="97" t="s">
        <v>102</v>
      </c>
      <c r="D74" s="98">
        <v>1871948202.48</v>
      </c>
      <c r="E74" s="98">
        <v>0</v>
      </c>
      <c r="F74" s="98">
        <v>0</v>
      </c>
      <c r="G74" s="98">
        <v>1871948202.48</v>
      </c>
    </row>
    <row r="75" spans="1:7" x14ac:dyDescent="0.25">
      <c r="A75" s="97" t="s">
        <v>103</v>
      </c>
      <c r="B75" s="249">
        <f t="shared" si="1"/>
        <v>9</v>
      </c>
      <c r="C75" s="97" t="s">
        <v>81</v>
      </c>
      <c r="D75" s="98">
        <v>1871948202.48</v>
      </c>
      <c r="E75" s="98">
        <v>0</v>
      </c>
      <c r="F75" s="98">
        <v>0</v>
      </c>
      <c r="G75" s="98">
        <v>1871948202.48</v>
      </c>
    </row>
    <row r="76" spans="1:7" x14ac:dyDescent="0.25">
      <c r="A76" s="97" t="s">
        <v>104</v>
      </c>
      <c r="B76" s="249">
        <f t="shared" si="1"/>
        <v>13</v>
      </c>
      <c r="C76" s="97" t="s">
        <v>81</v>
      </c>
      <c r="D76" s="98">
        <v>1871948202.48</v>
      </c>
      <c r="E76" s="98">
        <v>0</v>
      </c>
      <c r="F76" s="98">
        <v>0</v>
      </c>
      <c r="G76" s="98">
        <v>1871948202.48</v>
      </c>
    </row>
    <row r="77" spans="1:7" x14ac:dyDescent="0.25">
      <c r="A77" s="97" t="s">
        <v>105</v>
      </c>
      <c r="B77" s="249">
        <f t="shared" si="1"/>
        <v>6</v>
      </c>
      <c r="C77" s="97" t="s">
        <v>106</v>
      </c>
      <c r="D77" s="98">
        <v>12851075.300000001</v>
      </c>
      <c r="E77" s="98">
        <v>0</v>
      </c>
      <c r="F77" s="98">
        <v>0</v>
      </c>
      <c r="G77" s="98">
        <v>12851075.300000001</v>
      </c>
    </row>
    <row r="78" spans="1:7" x14ac:dyDescent="0.25">
      <c r="A78" s="97" t="s">
        <v>107</v>
      </c>
      <c r="B78" s="249">
        <f t="shared" si="1"/>
        <v>9</v>
      </c>
      <c r="C78" s="97" t="s">
        <v>108</v>
      </c>
      <c r="D78" s="98">
        <v>12851075.300000001</v>
      </c>
      <c r="E78" s="98">
        <v>0</v>
      </c>
      <c r="F78" s="98">
        <v>0</v>
      </c>
      <c r="G78" s="98">
        <v>12851075.300000001</v>
      </c>
    </row>
    <row r="79" spans="1:7" x14ac:dyDescent="0.25">
      <c r="A79" s="97" t="s">
        <v>109</v>
      </c>
      <c r="B79" s="249">
        <f t="shared" si="1"/>
        <v>13</v>
      </c>
      <c r="C79" s="97" t="s">
        <v>108</v>
      </c>
      <c r="D79" s="98">
        <v>12851075.300000001</v>
      </c>
      <c r="E79" s="98">
        <v>0</v>
      </c>
      <c r="F79" s="98">
        <v>0</v>
      </c>
      <c r="G79" s="98">
        <v>12851075.300000001</v>
      </c>
    </row>
    <row r="80" spans="1:7" x14ac:dyDescent="0.25">
      <c r="A80" s="97" t="s">
        <v>110</v>
      </c>
      <c r="B80" s="249">
        <f t="shared" si="1"/>
        <v>6</v>
      </c>
      <c r="C80" s="97" t="s">
        <v>111</v>
      </c>
      <c r="D80" s="98">
        <v>34501125715.309998</v>
      </c>
      <c r="E80" s="98">
        <v>0</v>
      </c>
      <c r="F80" s="98">
        <v>0</v>
      </c>
      <c r="G80" s="98">
        <v>34501125715.309998</v>
      </c>
    </row>
    <row r="81" spans="1:7" x14ac:dyDescent="0.25">
      <c r="A81" s="97" t="s">
        <v>112</v>
      </c>
      <c r="B81" s="249">
        <f t="shared" si="1"/>
        <v>9</v>
      </c>
      <c r="C81" s="97" t="s">
        <v>57</v>
      </c>
      <c r="D81" s="98">
        <v>618635931.78999996</v>
      </c>
      <c r="E81" s="98">
        <v>0</v>
      </c>
      <c r="F81" s="98">
        <v>0</v>
      </c>
      <c r="G81" s="98">
        <v>618635931.78999996</v>
      </c>
    </row>
    <row r="82" spans="1:7" x14ac:dyDescent="0.25">
      <c r="A82" s="97" t="s">
        <v>113</v>
      </c>
      <c r="B82" s="249">
        <f t="shared" si="1"/>
        <v>13</v>
      </c>
      <c r="C82" s="97" t="s">
        <v>57</v>
      </c>
      <c r="D82" s="98">
        <v>618635931.78999996</v>
      </c>
      <c r="E82" s="98">
        <v>0</v>
      </c>
      <c r="F82" s="98">
        <v>0</v>
      </c>
      <c r="G82" s="98">
        <v>618635931.78999996</v>
      </c>
    </row>
    <row r="83" spans="1:7" x14ac:dyDescent="0.25">
      <c r="A83" s="97" t="s">
        <v>114</v>
      </c>
      <c r="B83" s="249">
        <f t="shared" si="1"/>
        <v>9</v>
      </c>
      <c r="C83" s="97" t="s">
        <v>59</v>
      </c>
      <c r="D83" s="98">
        <v>33882489783.52</v>
      </c>
      <c r="E83" s="98">
        <v>0</v>
      </c>
      <c r="F83" s="98">
        <v>0</v>
      </c>
      <c r="G83" s="98">
        <v>33882489783.52</v>
      </c>
    </row>
    <row r="84" spans="1:7" x14ac:dyDescent="0.25">
      <c r="A84" s="97" t="s">
        <v>115</v>
      </c>
      <c r="B84" s="249">
        <f t="shared" si="1"/>
        <v>13</v>
      </c>
      <c r="C84" s="97" t="s">
        <v>59</v>
      </c>
      <c r="D84" s="98">
        <v>33882489783.52</v>
      </c>
      <c r="E84" s="98">
        <v>0</v>
      </c>
      <c r="F84" s="98">
        <v>0</v>
      </c>
      <c r="G84" s="98">
        <v>33882489783.52</v>
      </c>
    </row>
    <row r="85" spans="1:7" x14ac:dyDescent="0.25">
      <c r="A85" s="97" t="s">
        <v>116</v>
      </c>
      <c r="B85" s="249">
        <f t="shared" si="1"/>
        <v>6</v>
      </c>
      <c r="C85" s="97" t="s">
        <v>117</v>
      </c>
      <c r="D85" s="98">
        <v>29056158.609999999</v>
      </c>
      <c r="E85" s="98">
        <v>0</v>
      </c>
      <c r="F85" s="98">
        <v>0</v>
      </c>
      <c r="G85" s="98">
        <v>29056158.609999999</v>
      </c>
    </row>
    <row r="86" spans="1:7" x14ac:dyDescent="0.25">
      <c r="A86" s="97" t="s">
        <v>118</v>
      </c>
      <c r="B86" s="249">
        <f t="shared" si="1"/>
        <v>9</v>
      </c>
      <c r="C86" s="97" t="s">
        <v>61</v>
      </c>
      <c r="D86" s="98">
        <v>29056158.609999999</v>
      </c>
      <c r="E86" s="98">
        <v>0</v>
      </c>
      <c r="F86" s="98">
        <v>0</v>
      </c>
      <c r="G86" s="98">
        <v>29056158.609999999</v>
      </c>
    </row>
    <row r="87" spans="1:7" x14ac:dyDescent="0.25">
      <c r="A87" s="97" t="s">
        <v>119</v>
      </c>
      <c r="B87" s="249">
        <f t="shared" si="1"/>
        <v>13</v>
      </c>
      <c r="C87" s="97" t="s">
        <v>61</v>
      </c>
      <c r="D87" s="98">
        <v>29056158.609999999</v>
      </c>
      <c r="E87" s="98">
        <v>0</v>
      </c>
      <c r="F87" s="98">
        <v>0</v>
      </c>
      <c r="G87" s="98">
        <v>29056158.609999999</v>
      </c>
    </row>
    <row r="88" spans="1:7" x14ac:dyDescent="0.25">
      <c r="A88" s="97" t="s">
        <v>120</v>
      </c>
      <c r="B88" s="249">
        <f t="shared" si="1"/>
        <v>6</v>
      </c>
      <c r="C88" s="97" t="s">
        <v>121</v>
      </c>
      <c r="D88" s="98">
        <v>5256376478.5</v>
      </c>
      <c r="E88" s="98">
        <v>44030055.25</v>
      </c>
      <c r="F88" s="98">
        <v>67495244.599999994</v>
      </c>
      <c r="G88" s="98">
        <v>5232911289.1499996</v>
      </c>
    </row>
    <row r="89" spans="1:7" x14ac:dyDescent="0.25">
      <c r="A89" s="97" t="s">
        <v>122</v>
      </c>
      <c r="B89" s="249">
        <f t="shared" si="1"/>
        <v>9</v>
      </c>
      <c r="C89" s="97" t="s">
        <v>65</v>
      </c>
      <c r="D89" s="98">
        <v>3469097618.02</v>
      </c>
      <c r="E89" s="98">
        <v>16704170.73</v>
      </c>
      <c r="F89" s="98">
        <v>41985586.810000002</v>
      </c>
      <c r="G89" s="98">
        <v>3443816201.9400001</v>
      </c>
    </row>
    <row r="90" spans="1:7" x14ac:dyDescent="0.25">
      <c r="A90" s="97" t="s">
        <v>123</v>
      </c>
      <c r="B90" s="249">
        <f t="shared" si="1"/>
        <v>13</v>
      </c>
      <c r="C90" s="97" t="s">
        <v>65</v>
      </c>
      <c r="D90" s="98">
        <v>3469097618.02</v>
      </c>
      <c r="E90" s="98">
        <v>16704170.73</v>
      </c>
      <c r="F90" s="98">
        <v>41985586.810000002</v>
      </c>
      <c r="G90" s="98">
        <v>3443816201.9400001</v>
      </c>
    </row>
    <row r="91" spans="1:7" x14ac:dyDescent="0.25">
      <c r="A91" s="97" t="s">
        <v>124</v>
      </c>
      <c r="B91" s="249">
        <f t="shared" si="1"/>
        <v>9</v>
      </c>
      <c r="C91" s="97" t="s">
        <v>67</v>
      </c>
      <c r="D91" s="98">
        <v>1773501581.51</v>
      </c>
      <c r="E91" s="98">
        <v>27325884.52</v>
      </c>
      <c r="F91" s="98">
        <v>25509657.789999999</v>
      </c>
      <c r="G91" s="98">
        <v>1775317808.24</v>
      </c>
    </row>
    <row r="92" spans="1:7" x14ac:dyDescent="0.25">
      <c r="A92" s="97" t="s">
        <v>125</v>
      </c>
      <c r="B92" s="249">
        <f t="shared" si="1"/>
        <v>13</v>
      </c>
      <c r="C92" s="97" t="s">
        <v>67</v>
      </c>
      <c r="D92" s="98">
        <v>1773501581.51</v>
      </c>
      <c r="E92" s="98">
        <v>27325884.52</v>
      </c>
      <c r="F92" s="98">
        <v>25509657.789999999</v>
      </c>
      <c r="G92" s="98">
        <v>1775317808.24</v>
      </c>
    </row>
    <row r="93" spans="1:7" ht="30" x14ac:dyDescent="0.25">
      <c r="A93" s="97" t="s">
        <v>126</v>
      </c>
      <c r="B93" s="249">
        <f t="shared" si="1"/>
        <v>9</v>
      </c>
      <c r="C93" s="97" t="s">
        <v>88</v>
      </c>
      <c r="D93" s="98">
        <v>13777278.970000001</v>
      </c>
      <c r="E93" s="98">
        <v>0</v>
      </c>
      <c r="F93" s="98">
        <v>0</v>
      </c>
      <c r="G93" s="98">
        <v>13777278.970000001</v>
      </c>
    </row>
    <row r="94" spans="1:7" ht="30" x14ac:dyDescent="0.25">
      <c r="A94" s="97" t="s">
        <v>127</v>
      </c>
      <c r="B94" s="249">
        <f t="shared" si="1"/>
        <v>13</v>
      </c>
      <c r="C94" s="97" t="s">
        <v>88</v>
      </c>
      <c r="D94" s="98">
        <v>13777278.970000001</v>
      </c>
      <c r="E94" s="98">
        <v>0</v>
      </c>
      <c r="F94" s="98">
        <v>0</v>
      </c>
      <c r="G94" s="98">
        <v>13777278.970000001</v>
      </c>
    </row>
    <row r="95" spans="1:7" x14ac:dyDescent="0.25">
      <c r="A95" s="97" t="s">
        <v>128</v>
      </c>
      <c r="B95" s="249">
        <f t="shared" si="1"/>
        <v>6</v>
      </c>
      <c r="C95" s="97" t="s">
        <v>129</v>
      </c>
      <c r="D95" s="98">
        <v>19886432549.279999</v>
      </c>
      <c r="E95" s="98">
        <v>183582128.61000001</v>
      </c>
      <c r="F95" s="98">
        <v>176945520.16</v>
      </c>
      <c r="G95" s="98">
        <v>19893069157.73</v>
      </c>
    </row>
    <row r="96" spans="1:7" x14ac:dyDescent="0.25">
      <c r="A96" s="97" t="s">
        <v>130</v>
      </c>
      <c r="B96" s="249">
        <f t="shared" si="1"/>
        <v>9</v>
      </c>
      <c r="C96" s="97" t="s">
        <v>71</v>
      </c>
      <c r="D96" s="98">
        <v>8101929904.9099998</v>
      </c>
      <c r="E96" s="98">
        <v>54492929</v>
      </c>
      <c r="F96" s="98">
        <v>125581569.16</v>
      </c>
      <c r="G96" s="98">
        <v>8030841264.75</v>
      </c>
    </row>
    <row r="97" spans="1:7" x14ac:dyDescent="0.25">
      <c r="A97" s="97" t="s">
        <v>131</v>
      </c>
      <c r="B97" s="249">
        <f t="shared" si="1"/>
        <v>13</v>
      </c>
      <c r="C97" s="97" t="s">
        <v>71</v>
      </c>
      <c r="D97" s="98">
        <v>8101929904.9099998</v>
      </c>
      <c r="E97" s="98">
        <v>54492929</v>
      </c>
      <c r="F97" s="98">
        <v>125581569.16</v>
      </c>
      <c r="G97" s="98">
        <v>8030841264.75</v>
      </c>
    </row>
    <row r="98" spans="1:7" x14ac:dyDescent="0.25">
      <c r="A98" s="97" t="s">
        <v>132</v>
      </c>
      <c r="B98" s="249">
        <f t="shared" si="1"/>
        <v>9</v>
      </c>
      <c r="C98" s="97" t="s">
        <v>73</v>
      </c>
      <c r="D98" s="98">
        <v>11634550949.98</v>
      </c>
      <c r="E98" s="98">
        <v>42492899.609999999</v>
      </c>
      <c r="F98" s="98">
        <v>51363951</v>
      </c>
      <c r="G98" s="98">
        <v>11625679898.59</v>
      </c>
    </row>
    <row r="99" spans="1:7" x14ac:dyDescent="0.25">
      <c r="A99" s="97" t="s">
        <v>133</v>
      </c>
      <c r="B99" s="249">
        <f t="shared" si="1"/>
        <v>13</v>
      </c>
      <c r="C99" s="97" t="s">
        <v>73</v>
      </c>
      <c r="D99" s="98">
        <v>11634550949.98</v>
      </c>
      <c r="E99" s="98">
        <v>42492899.609999999</v>
      </c>
      <c r="F99" s="98">
        <v>51363951</v>
      </c>
      <c r="G99" s="98">
        <v>11625679898.59</v>
      </c>
    </row>
    <row r="100" spans="1:7" x14ac:dyDescent="0.25">
      <c r="A100" s="97" t="s">
        <v>134</v>
      </c>
      <c r="B100" s="249">
        <f t="shared" si="1"/>
        <v>9</v>
      </c>
      <c r="C100" s="97" t="s">
        <v>74</v>
      </c>
      <c r="D100" s="98">
        <v>149951694.38999999</v>
      </c>
      <c r="E100" s="98">
        <v>0</v>
      </c>
      <c r="F100" s="98">
        <v>0</v>
      </c>
      <c r="G100" s="98">
        <v>149951694.38999999</v>
      </c>
    </row>
    <row r="101" spans="1:7" x14ac:dyDescent="0.25">
      <c r="A101" s="97" t="s">
        <v>135</v>
      </c>
      <c r="B101" s="249">
        <f t="shared" si="1"/>
        <v>13</v>
      </c>
      <c r="C101" s="97" t="s">
        <v>74</v>
      </c>
      <c r="D101" s="98">
        <v>149951694.38999999</v>
      </c>
      <c r="E101" s="98">
        <v>0</v>
      </c>
      <c r="F101" s="98">
        <v>0</v>
      </c>
      <c r="G101" s="98">
        <v>149951694.38999999</v>
      </c>
    </row>
    <row r="102" spans="1:7" x14ac:dyDescent="0.25">
      <c r="A102" s="97" t="s">
        <v>1050</v>
      </c>
      <c r="B102" s="249">
        <f t="shared" si="1"/>
        <v>9</v>
      </c>
      <c r="C102" s="97" t="s">
        <v>984</v>
      </c>
      <c r="D102" s="98">
        <v>0</v>
      </c>
      <c r="E102" s="98">
        <v>86596300</v>
      </c>
      <c r="F102" s="98">
        <v>0</v>
      </c>
      <c r="G102" s="98">
        <v>86596300</v>
      </c>
    </row>
    <row r="103" spans="1:7" x14ac:dyDescent="0.25">
      <c r="A103" s="97" t="s">
        <v>1049</v>
      </c>
      <c r="B103" s="249">
        <f t="shared" si="1"/>
        <v>13</v>
      </c>
      <c r="C103" s="97" t="s">
        <v>984</v>
      </c>
      <c r="D103" s="98">
        <v>0</v>
      </c>
      <c r="E103" s="98">
        <v>86596300</v>
      </c>
      <c r="F103" s="98">
        <v>0</v>
      </c>
      <c r="G103" s="98">
        <v>86596300</v>
      </c>
    </row>
    <row r="104" spans="1:7" ht="30" x14ac:dyDescent="0.25">
      <c r="A104" s="97" t="s">
        <v>136</v>
      </c>
      <c r="B104" s="249">
        <f t="shared" si="1"/>
        <v>6</v>
      </c>
      <c r="C104" s="97" t="s">
        <v>137</v>
      </c>
      <c r="D104" s="98">
        <v>1409812621.5</v>
      </c>
      <c r="E104" s="98">
        <v>0</v>
      </c>
      <c r="F104" s="98">
        <v>0</v>
      </c>
      <c r="G104" s="98">
        <v>1409812621.5</v>
      </c>
    </row>
    <row r="105" spans="1:7" x14ac:dyDescent="0.25">
      <c r="A105" s="97" t="s">
        <v>138</v>
      </c>
      <c r="B105" s="249">
        <f t="shared" si="1"/>
        <v>9</v>
      </c>
      <c r="C105" s="97" t="s">
        <v>76</v>
      </c>
      <c r="D105" s="98">
        <v>1230981762.0999999</v>
      </c>
      <c r="E105" s="98">
        <v>0</v>
      </c>
      <c r="F105" s="98">
        <v>0</v>
      </c>
      <c r="G105" s="98">
        <v>1230981762.0999999</v>
      </c>
    </row>
    <row r="106" spans="1:7" x14ac:dyDescent="0.25">
      <c r="A106" s="97" t="s">
        <v>139</v>
      </c>
      <c r="B106" s="249">
        <f t="shared" si="1"/>
        <v>13</v>
      </c>
      <c r="C106" s="97" t="s">
        <v>76</v>
      </c>
      <c r="D106" s="98">
        <v>1230981762.0999999</v>
      </c>
      <c r="E106" s="98">
        <v>0</v>
      </c>
      <c r="F106" s="98">
        <v>0</v>
      </c>
      <c r="G106" s="98">
        <v>1230981762.0999999</v>
      </c>
    </row>
    <row r="107" spans="1:7" x14ac:dyDescent="0.25">
      <c r="A107" s="97" t="s">
        <v>140</v>
      </c>
      <c r="B107" s="249">
        <f t="shared" si="1"/>
        <v>9</v>
      </c>
      <c r="C107" s="97" t="s">
        <v>141</v>
      </c>
      <c r="D107" s="98">
        <v>178830859.40000001</v>
      </c>
      <c r="E107" s="98">
        <v>0</v>
      </c>
      <c r="F107" s="98">
        <v>0</v>
      </c>
      <c r="G107" s="98">
        <v>178830859.40000001</v>
      </c>
    </row>
    <row r="108" spans="1:7" x14ac:dyDescent="0.25">
      <c r="A108" s="97" t="s">
        <v>142</v>
      </c>
      <c r="B108" s="249">
        <f t="shared" si="1"/>
        <v>13</v>
      </c>
      <c r="C108" s="97" t="s">
        <v>141</v>
      </c>
      <c r="D108" s="98">
        <v>178830859.40000001</v>
      </c>
      <c r="E108" s="98">
        <v>0</v>
      </c>
      <c r="F108" s="98">
        <v>0</v>
      </c>
      <c r="G108" s="98">
        <v>178830859.40000001</v>
      </c>
    </row>
    <row r="109" spans="1:7" ht="30" x14ac:dyDescent="0.25">
      <c r="A109" s="97" t="s">
        <v>143</v>
      </c>
      <c r="B109" s="249">
        <f t="shared" si="1"/>
        <v>6</v>
      </c>
      <c r="C109" s="97" t="s">
        <v>144</v>
      </c>
      <c r="D109" s="98">
        <v>15535583.35</v>
      </c>
      <c r="E109" s="98">
        <v>0</v>
      </c>
      <c r="F109" s="98">
        <v>0</v>
      </c>
      <c r="G109" s="98">
        <v>15535583.35</v>
      </c>
    </row>
    <row r="110" spans="1:7" x14ac:dyDescent="0.25">
      <c r="A110" s="97" t="s">
        <v>145</v>
      </c>
      <c r="B110" s="249">
        <f t="shared" si="1"/>
        <v>9</v>
      </c>
      <c r="C110" s="97" t="s">
        <v>95</v>
      </c>
      <c r="D110" s="98">
        <v>9261958.1199999992</v>
      </c>
      <c r="E110" s="98">
        <v>0</v>
      </c>
      <c r="F110" s="98">
        <v>0</v>
      </c>
      <c r="G110" s="98">
        <v>9261958.1199999992</v>
      </c>
    </row>
    <row r="111" spans="1:7" x14ac:dyDescent="0.25">
      <c r="A111" s="97" t="s">
        <v>146</v>
      </c>
      <c r="B111" s="249">
        <f t="shared" si="1"/>
        <v>13</v>
      </c>
      <c r="C111" s="97" t="s">
        <v>95</v>
      </c>
      <c r="D111" s="98">
        <v>9261958.1199999992</v>
      </c>
      <c r="E111" s="98">
        <v>0</v>
      </c>
      <c r="F111" s="98">
        <v>0</v>
      </c>
      <c r="G111" s="98">
        <v>9261958.1199999992</v>
      </c>
    </row>
    <row r="112" spans="1:7" ht="30" x14ac:dyDescent="0.25">
      <c r="A112" s="97" t="s">
        <v>147</v>
      </c>
      <c r="B112" s="249">
        <f t="shared" si="1"/>
        <v>9</v>
      </c>
      <c r="C112" s="97" t="s">
        <v>148</v>
      </c>
      <c r="D112" s="98">
        <v>6273625.2300000004</v>
      </c>
      <c r="E112" s="98">
        <v>0</v>
      </c>
      <c r="F112" s="98">
        <v>0</v>
      </c>
      <c r="G112" s="98">
        <v>6273625.2300000004</v>
      </c>
    </row>
    <row r="113" spans="1:7" ht="30" x14ac:dyDescent="0.25">
      <c r="A113" s="97" t="s">
        <v>149</v>
      </c>
      <c r="B113" s="249">
        <f t="shared" si="1"/>
        <v>13</v>
      </c>
      <c r="C113" s="97" t="s">
        <v>148</v>
      </c>
      <c r="D113" s="98">
        <v>6273625.2300000004</v>
      </c>
      <c r="E113" s="98">
        <v>0</v>
      </c>
      <c r="F113" s="98">
        <v>0</v>
      </c>
      <c r="G113" s="98">
        <v>6273625.2300000004</v>
      </c>
    </row>
    <row r="114" spans="1:7" x14ac:dyDescent="0.25">
      <c r="A114" s="97" t="s">
        <v>150</v>
      </c>
      <c r="B114" s="249">
        <f t="shared" si="1"/>
        <v>6</v>
      </c>
      <c r="C114" s="97" t="s">
        <v>151</v>
      </c>
      <c r="D114" s="98">
        <v>76981559.640000001</v>
      </c>
      <c r="E114" s="98">
        <v>0</v>
      </c>
      <c r="F114" s="98">
        <v>0</v>
      </c>
      <c r="G114" s="98">
        <v>76981559.640000001</v>
      </c>
    </row>
    <row r="115" spans="1:7" x14ac:dyDescent="0.25">
      <c r="A115" s="97" t="s">
        <v>152</v>
      </c>
      <c r="B115" s="249">
        <f t="shared" si="1"/>
        <v>9</v>
      </c>
      <c r="C115" s="97" t="s">
        <v>153</v>
      </c>
      <c r="D115" s="98">
        <v>76981559.640000001</v>
      </c>
      <c r="E115" s="98">
        <v>0</v>
      </c>
      <c r="F115" s="98">
        <v>0</v>
      </c>
      <c r="G115" s="98">
        <v>76981559.640000001</v>
      </c>
    </row>
    <row r="116" spans="1:7" x14ac:dyDescent="0.25">
      <c r="A116" s="97" t="s">
        <v>154</v>
      </c>
      <c r="B116" s="249">
        <f t="shared" si="1"/>
        <v>13</v>
      </c>
      <c r="C116" s="97" t="s">
        <v>153</v>
      </c>
      <c r="D116" s="98">
        <v>76981559.640000001</v>
      </c>
      <c r="E116" s="98">
        <v>0</v>
      </c>
      <c r="F116" s="98">
        <v>0</v>
      </c>
      <c r="G116" s="98">
        <v>76981559.640000001</v>
      </c>
    </row>
    <row r="117" spans="1:7" ht="30" x14ac:dyDescent="0.25">
      <c r="A117" s="97" t="s">
        <v>155</v>
      </c>
      <c r="B117" s="249">
        <f t="shared" si="1"/>
        <v>6</v>
      </c>
      <c r="C117" s="97" t="s">
        <v>156</v>
      </c>
      <c r="D117" s="98">
        <v>-21398665632.27</v>
      </c>
      <c r="E117" s="98">
        <v>511823695.62</v>
      </c>
      <c r="F117" s="98">
        <v>2017811127.4100001</v>
      </c>
      <c r="G117" s="98">
        <v>-22904653064.060001</v>
      </c>
    </row>
    <row r="118" spans="1:7" x14ac:dyDescent="0.25">
      <c r="A118" s="97" t="s">
        <v>157</v>
      </c>
      <c r="B118" s="249">
        <f t="shared" si="1"/>
        <v>9</v>
      </c>
      <c r="C118" s="97" t="s">
        <v>158</v>
      </c>
      <c r="D118" s="98">
        <v>-9784899535.6000004</v>
      </c>
      <c r="E118" s="98">
        <v>109942691.42</v>
      </c>
      <c r="F118" s="98">
        <v>549713457.10000002</v>
      </c>
      <c r="G118" s="98">
        <v>-10224670301.280001</v>
      </c>
    </row>
    <row r="119" spans="1:7" x14ac:dyDescent="0.25">
      <c r="A119" s="97" t="s">
        <v>159</v>
      </c>
      <c r="B119" s="249">
        <f t="shared" si="1"/>
        <v>13</v>
      </c>
      <c r="C119" s="97" t="s">
        <v>99</v>
      </c>
      <c r="D119" s="98">
        <v>-9784899535.6000004</v>
      </c>
      <c r="E119" s="98">
        <v>109942691.42</v>
      </c>
      <c r="F119" s="98">
        <v>549713457.10000002</v>
      </c>
      <c r="G119" s="98">
        <v>-10224670301.280001</v>
      </c>
    </row>
    <row r="120" spans="1:7" x14ac:dyDescent="0.25">
      <c r="A120" s="97" t="s">
        <v>160</v>
      </c>
      <c r="B120" s="249">
        <f t="shared" si="1"/>
        <v>9</v>
      </c>
      <c r="C120" s="97" t="s">
        <v>80</v>
      </c>
      <c r="D120" s="98">
        <v>-459403676.94999999</v>
      </c>
      <c r="E120" s="98">
        <v>5199856.1399999997</v>
      </c>
      <c r="F120" s="98">
        <v>25999280.699999999</v>
      </c>
      <c r="G120" s="98">
        <v>-480203101.50999999</v>
      </c>
    </row>
    <row r="121" spans="1:7" x14ac:dyDescent="0.25">
      <c r="A121" s="97" t="s">
        <v>161</v>
      </c>
      <c r="B121" s="249">
        <f t="shared" si="1"/>
        <v>13</v>
      </c>
      <c r="C121" s="97" t="s">
        <v>81</v>
      </c>
      <c r="D121" s="98">
        <v>-459403676.94999999</v>
      </c>
      <c r="E121" s="98">
        <v>5199856.1399999997</v>
      </c>
      <c r="F121" s="98">
        <v>25999280.699999999</v>
      </c>
      <c r="G121" s="98">
        <v>-480203101.50999999</v>
      </c>
    </row>
    <row r="122" spans="1:7" x14ac:dyDescent="0.25">
      <c r="A122" s="97" t="s">
        <v>162</v>
      </c>
      <c r="B122" s="249">
        <f t="shared" si="1"/>
        <v>9</v>
      </c>
      <c r="C122" s="97" t="s">
        <v>163</v>
      </c>
      <c r="D122" s="98">
        <v>-4765607.2</v>
      </c>
      <c r="E122" s="98">
        <v>53546.15</v>
      </c>
      <c r="F122" s="98">
        <v>267730.75</v>
      </c>
      <c r="G122" s="98">
        <v>-4979791.8</v>
      </c>
    </row>
    <row r="123" spans="1:7" x14ac:dyDescent="0.25">
      <c r="A123" s="97" t="s">
        <v>164</v>
      </c>
      <c r="B123" s="249">
        <f t="shared" si="1"/>
        <v>13</v>
      </c>
      <c r="C123" s="97" t="s">
        <v>108</v>
      </c>
      <c r="D123" s="98">
        <v>-4765607.2</v>
      </c>
      <c r="E123" s="98">
        <v>53546.15</v>
      </c>
      <c r="F123" s="98">
        <v>267730.75</v>
      </c>
      <c r="G123" s="98">
        <v>-4979791.8</v>
      </c>
    </row>
    <row r="124" spans="1:7" x14ac:dyDescent="0.25">
      <c r="A124" s="97" t="s">
        <v>165</v>
      </c>
      <c r="B124" s="249">
        <f t="shared" si="1"/>
        <v>9</v>
      </c>
      <c r="C124" s="97" t="s">
        <v>56</v>
      </c>
      <c r="D124" s="98">
        <v>-4564681561</v>
      </c>
      <c r="E124" s="98">
        <v>143773547</v>
      </c>
      <c r="F124" s="98">
        <v>718867348.79999995</v>
      </c>
      <c r="G124" s="98">
        <v>-5139775362.8000002</v>
      </c>
    </row>
    <row r="125" spans="1:7" x14ac:dyDescent="0.25">
      <c r="A125" s="97" t="s">
        <v>166</v>
      </c>
      <c r="B125" s="249">
        <f t="shared" si="1"/>
        <v>13</v>
      </c>
      <c r="C125" s="97" t="s">
        <v>57</v>
      </c>
      <c r="D125" s="98">
        <v>-176676066.25999999</v>
      </c>
      <c r="E125" s="98">
        <v>2595173</v>
      </c>
      <c r="F125" s="98">
        <v>12975859.6</v>
      </c>
      <c r="G125" s="98">
        <v>-187056752.86000001</v>
      </c>
    </row>
    <row r="126" spans="1:7" x14ac:dyDescent="0.25">
      <c r="A126" s="97" t="s">
        <v>167</v>
      </c>
      <c r="B126" s="249">
        <f t="shared" si="1"/>
        <v>13</v>
      </c>
      <c r="C126" s="97" t="s">
        <v>59</v>
      </c>
      <c r="D126" s="98">
        <v>-4388005494.7399998</v>
      </c>
      <c r="E126" s="98">
        <v>141178374</v>
      </c>
      <c r="F126" s="98">
        <v>705891489.20000005</v>
      </c>
      <c r="G126" s="98">
        <v>-4952718609.9399996</v>
      </c>
    </row>
    <row r="127" spans="1:7" x14ac:dyDescent="0.25">
      <c r="A127" s="97" t="s">
        <v>168</v>
      </c>
      <c r="B127" s="249">
        <f t="shared" si="1"/>
        <v>9</v>
      </c>
      <c r="C127" s="97" t="s">
        <v>60</v>
      </c>
      <c r="D127" s="98">
        <v>-7324856.96</v>
      </c>
      <c r="E127" s="98">
        <v>121822.66</v>
      </c>
      <c r="F127" s="98">
        <v>609113.30000000005</v>
      </c>
      <c r="G127" s="98">
        <v>-7812147.5999999996</v>
      </c>
    </row>
    <row r="128" spans="1:7" x14ac:dyDescent="0.25">
      <c r="A128" s="97" t="s">
        <v>169</v>
      </c>
      <c r="B128" s="249">
        <f t="shared" si="1"/>
        <v>13</v>
      </c>
      <c r="C128" s="97" t="s">
        <v>61</v>
      </c>
      <c r="D128" s="98">
        <v>-7324856.96</v>
      </c>
      <c r="E128" s="98">
        <v>121822.66</v>
      </c>
      <c r="F128" s="98">
        <v>609113.30000000005</v>
      </c>
      <c r="G128" s="98">
        <v>-7812147.5999999996</v>
      </c>
    </row>
    <row r="129" spans="1:7" x14ac:dyDescent="0.25">
      <c r="A129" s="97" t="s">
        <v>170</v>
      </c>
      <c r="B129" s="249">
        <f t="shared" si="1"/>
        <v>9</v>
      </c>
      <c r="C129" s="97" t="s">
        <v>63</v>
      </c>
      <c r="D129" s="98">
        <v>-1105562368.29</v>
      </c>
      <c r="E129" s="98">
        <v>26317371.68</v>
      </c>
      <c r="F129" s="98">
        <v>78647620.530000001</v>
      </c>
      <c r="G129" s="98">
        <v>-1157892617.1400001</v>
      </c>
    </row>
    <row r="130" spans="1:7" x14ac:dyDescent="0.25">
      <c r="A130" s="97" t="s">
        <v>171</v>
      </c>
      <c r="B130" s="249">
        <f t="shared" si="1"/>
        <v>13</v>
      </c>
      <c r="C130" s="97" t="s">
        <v>65</v>
      </c>
      <c r="D130" s="98">
        <v>-830866519.73000002</v>
      </c>
      <c r="E130" s="98">
        <v>16929421.140000001</v>
      </c>
      <c r="F130" s="98">
        <v>52393559.920000002</v>
      </c>
      <c r="G130" s="98">
        <v>-866330658.50999999</v>
      </c>
    </row>
    <row r="131" spans="1:7" x14ac:dyDescent="0.25">
      <c r="A131" s="97" t="s">
        <v>172</v>
      </c>
      <c r="B131" s="249">
        <f t="shared" si="1"/>
        <v>13</v>
      </c>
      <c r="C131" s="97" t="s">
        <v>67</v>
      </c>
      <c r="D131" s="98">
        <v>-271289799.89999998</v>
      </c>
      <c r="E131" s="98">
        <v>9349680.3499999996</v>
      </c>
      <c r="F131" s="98">
        <v>26062709.66</v>
      </c>
      <c r="G131" s="98">
        <v>-288002829.20999998</v>
      </c>
    </row>
    <row r="132" spans="1:7" ht="30" x14ac:dyDescent="0.25">
      <c r="A132" s="97" t="s">
        <v>173</v>
      </c>
      <c r="B132" s="249">
        <f t="shared" si="1"/>
        <v>13</v>
      </c>
      <c r="C132" s="97" t="s">
        <v>88</v>
      </c>
      <c r="D132" s="98">
        <v>-3406048.66</v>
      </c>
      <c r="E132" s="98">
        <v>38270.19</v>
      </c>
      <c r="F132" s="98">
        <v>191350.95</v>
      </c>
      <c r="G132" s="98">
        <v>-3559129.42</v>
      </c>
    </row>
    <row r="133" spans="1:7" x14ac:dyDescent="0.25">
      <c r="A133" s="97" t="s">
        <v>174</v>
      </c>
      <c r="B133" s="249">
        <f t="shared" si="1"/>
        <v>9</v>
      </c>
      <c r="C133" s="97" t="s">
        <v>69</v>
      </c>
      <c r="D133" s="98">
        <v>-3452025943.21</v>
      </c>
      <c r="E133" s="98">
        <v>148103522.77000001</v>
      </c>
      <c r="F133" s="98">
        <v>440989200.01999998</v>
      </c>
      <c r="G133" s="98">
        <v>-3744911620.46</v>
      </c>
    </row>
    <row r="134" spans="1:7" x14ac:dyDescent="0.25">
      <c r="A134" s="97" t="s">
        <v>175</v>
      </c>
      <c r="B134" s="249">
        <f t="shared" si="1"/>
        <v>13</v>
      </c>
      <c r="C134" s="97" t="s">
        <v>71</v>
      </c>
      <c r="D134" s="98">
        <v>-1607418552.78</v>
      </c>
      <c r="E134" s="98">
        <v>89941380.620000005</v>
      </c>
      <c r="F134" s="98">
        <v>189741338.99000001</v>
      </c>
      <c r="G134" s="98">
        <v>-1707218511.1500001</v>
      </c>
    </row>
    <row r="135" spans="1:7" x14ac:dyDescent="0.25">
      <c r="A135" s="97" t="s">
        <v>176</v>
      </c>
      <c r="B135" s="249">
        <f t="shared" si="1"/>
        <v>13</v>
      </c>
      <c r="C135" s="97" t="s">
        <v>73</v>
      </c>
      <c r="D135" s="98">
        <v>-1789000306.23</v>
      </c>
      <c r="E135" s="98">
        <v>57537335.149999999</v>
      </c>
      <c r="F135" s="98">
        <v>245881502.80000001</v>
      </c>
      <c r="G135" s="98">
        <v>-1977344473.8800001</v>
      </c>
    </row>
    <row r="136" spans="1:7" x14ac:dyDescent="0.25">
      <c r="A136" s="97" t="s">
        <v>177</v>
      </c>
      <c r="B136" s="249">
        <f t="shared" si="1"/>
        <v>13</v>
      </c>
      <c r="C136" s="97" t="s">
        <v>74</v>
      </c>
      <c r="D136" s="98">
        <v>-55607084.200000003</v>
      </c>
      <c r="E136" s="98">
        <v>624807</v>
      </c>
      <c r="F136" s="98">
        <v>3124001.56</v>
      </c>
      <c r="G136" s="98">
        <v>-58106278.759999998</v>
      </c>
    </row>
    <row r="137" spans="1:7" x14ac:dyDescent="0.25">
      <c r="A137" s="97" t="s">
        <v>1048</v>
      </c>
      <c r="B137" s="249">
        <f t="shared" si="1"/>
        <v>13</v>
      </c>
      <c r="C137" s="97" t="s">
        <v>984</v>
      </c>
      <c r="D137" s="98">
        <v>0</v>
      </c>
      <c r="E137" s="98">
        <v>0</v>
      </c>
      <c r="F137" s="98">
        <v>2242356.67</v>
      </c>
      <c r="G137" s="98">
        <v>-2242356.67</v>
      </c>
    </row>
    <row r="138" spans="1:7" x14ac:dyDescent="0.25">
      <c r="A138" s="97" t="s">
        <v>178</v>
      </c>
      <c r="B138" s="249">
        <f t="shared" ref="B138:B201" si="2">LEN(A138)</f>
        <v>9</v>
      </c>
      <c r="C138" s="97" t="s">
        <v>75</v>
      </c>
      <c r="D138" s="98">
        <v>-343828005.61000001</v>
      </c>
      <c r="E138" s="98">
        <v>3916147.39</v>
      </c>
      <c r="F138" s="98">
        <v>19580732.190000001</v>
      </c>
      <c r="G138" s="98">
        <v>-359492590.41000003</v>
      </c>
    </row>
    <row r="139" spans="1:7" x14ac:dyDescent="0.25">
      <c r="A139" s="97" t="s">
        <v>179</v>
      </c>
      <c r="B139" s="249">
        <f t="shared" si="2"/>
        <v>13</v>
      </c>
      <c r="C139" s="97" t="s">
        <v>76</v>
      </c>
      <c r="D139" s="98">
        <v>-304326047.50999999</v>
      </c>
      <c r="E139" s="98">
        <v>3419395</v>
      </c>
      <c r="F139" s="98">
        <v>17096970.239999998</v>
      </c>
      <c r="G139" s="98">
        <v>-318003622.75</v>
      </c>
    </row>
    <row r="140" spans="1:7" x14ac:dyDescent="0.25">
      <c r="A140" s="97" t="s">
        <v>180</v>
      </c>
      <c r="B140" s="249">
        <f t="shared" si="2"/>
        <v>13</v>
      </c>
      <c r="C140" s="97" t="s">
        <v>141</v>
      </c>
      <c r="D140" s="98">
        <v>-39501958.100000001</v>
      </c>
      <c r="E140" s="98">
        <v>496752.39</v>
      </c>
      <c r="F140" s="98">
        <v>2483761.9500000002</v>
      </c>
      <c r="G140" s="98">
        <v>-41488967.659999996</v>
      </c>
    </row>
    <row r="141" spans="1:7" x14ac:dyDescent="0.25">
      <c r="A141" s="97" t="s">
        <v>181</v>
      </c>
      <c r="B141" s="249">
        <f t="shared" si="2"/>
        <v>9</v>
      </c>
      <c r="C141" s="97" t="s">
        <v>94</v>
      </c>
      <c r="D141" s="98">
        <v>-5761112.2400000002</v>
      </c>
      <c r="E141" s="98">
        <v>64731.6</v>
      </c>
      <c r="F141" s="98">
        <v>323658</v>
      </c>
      <c r="G141" s="98">
        <v>-6020038.6399999997</v>
      </c>
    </row>
    <row r="142" spans="1:7" x14ac:dyDescent="0.25">
      <c r="A142" s="97" t="s">
        <v>182</v>
      </c>
      <c r="B142" s="249">
        <f t="shared" si="2"/>
        <v>13</v>
      </c>
      <c r="C142" s="97" t="s">
        <v>95</v>
      </c>
      <c r="D142" s="98">
        <v>-3434642.74</v>
      </c>
      <c r="E142" s="98">
        <v>38591.49</v>
      </c>
      <c r="F142" s="98">
        <v>192957.45</v>
      </c>
      <c r="G142" s="98">
        <v>-3589008.7</v>
      </c>
    </row>
    <row r="143" spans="1:7" ht="30" x14ac:dyDescent="0.25">
      <c r="A143" s="97" t="s">
        <v>183</v>
      </c>
      <c r="B143" s="249">
        <f t="shared" si="2"/>
        <v>13</v>
      </c>
      <c r="C143" s="97" t="s">
        <v>148</v>
      </c>
      <c r="D143" s="98">
        <v>-2326469.5</v>
      </c>
      <c r="E143" s="98">
        <v>26140.11</v>
      </c>
      <c r="F143" s="98">
        <v>130700.55</v>
      </c>
      <c r="G143" s="98">
        <v>-2431029.94</v>
      </c>
    </row>
    <row r="144" spans="1:7" x14ac:dyDescent="0.25">
      <c r="A144" s="97" t="s">
        <v>185</v>
      </c>
      <c r="B144" s="249">
        <f t="shared" si="2"/>
        <v>9</v>
      </c>
      <c r="C144" s="97" t="s">
        <v>186</v>
      </c>
      <c r="D144" s="98">
        <v>-454848.4</v>
      </c>
      <c r="E144" s="98">
        <v>1084891.51</v>
      </c>
      <c r="F144" s="98">
        <v>1444636.93</v>
      </c>
      <c r="G144" s="98">
        <v>-814593.82</v>
      </c>
    </row>
    <row r="145" spans="1:7" ht="30" x14ac:dyDescent="0.25">
      <c r="A145" s="97" t="s">
        <v>190</v>
      </c>
      <c r="B145" s="249">
        <f t="shared" si="2"/>
        <v>13</v>
      </c>
      <c r="C145" s="97" t="s">
        <v>191</v>
      </c>
      <c r="D145" s="98">
        <v>-454848.4</v>
      </c>
      <c r="E145" s="98">
        <v>24992</v>
      </c>
      <c r="F145" s="98">
        <v>124958.68</v>
      </c>
      <c r="G145" s="98">
        <v>-554815.07999999996</v>
      </c>
    </row>
    <row r="146" spans="1:7" ht="30" x14ac:dyDescent="0.25">
      <c r="A146" s="97" t="s">
        <v>192</v>
      </c>
      <c r="B146" s="249">
        <f t="shared" si="2"/>
        <v>13</v>
      </c>
      <c r="C146" s="97" t="s">
        <v>193</v>
      </c>
      <c r="D146" s="98">
        <v>0</v>
      </c>
      <c r="E146" s="98">
        <v>59793.760000000002</v>
      </c>
      <c r="F146" s="98">
        <v>319572.5</v>
      </c>
      <c r="G146" s="98">
        <v>-259778.74</v>
      </c>
    </row>
    <row r="147" spans="1:7" ht="30" x14ac:dyDescent="0.25">
      <c r="A147" s="97" t="s">
        <v>194</v>
      </c>
      <c r="B147" s="249">
        <f t="shared" si="2"/>
        <v>13</v>
      </c>
      <c r="C147" s="97" t="s">
        <v>195</v>
      </c>
      <c r="D147" s="98">
        <v>0</v>
      </c>
      <c r="E147" s="98">
        <v>159222</v>
      </c>
      <c r="F147" s="98">
        <v>159222</v>
      </c>
      <c r="G147" s="98">
        <v>0</v>
      </c>
    </row>
    <row r="148" spans="1:7" ht="30" x14ac:dyDescent="0.25">
      <c r="A148" s="97" t="s">
        <v>1047</v>
      </c>
      <c r="B148" s="249">
        <f t="shared" si="2"/>
        <v>13</v>
      </c>
      <c r="C148" s="97" t="s">
        <v>1046</v>
      </c>
      <c r="D148" s="98">
        <v>0</v>
      </c>
      <c r="E148" s="98">
        <v>840883.75</v>
      </c>
      <c r="F148" s="98">
        <v>840883.75</v>
      </c>
      <c r="G148" s="98">
        <v>0</v>
      </c>
    </row>
    <row r="149" spans="1:7" x14ac:dyDescent="0.25">
      <c r="A149" s="97" t="s">
        <v>198</v>
      </c>
      <c r="B149" s="249">
        <f t="shared" si="2"/>
        <v>9</v>
      </c>
      <c r="C149" s="97" t="s">
        <v>199</v>
      </c>
      <c r="D149" s="98">
        <v>-1669958116.8099999</v>
      </c>
      <c r="E149" s="98">
        <v>73245567.299999997</v>
      </c>
      <c r="F149" s="98">
        <v>181368349.09</v>
      </c>
      <c r="G149" s="98">
        <v>-1778080898.5999999</v>
      </c>
    </row>
    <row r="150" spans="1:7" x14ac:dyDescent="0.25">
      <c r="A150" s="97" t="s">
        <v>976</v>
      </c>
      <c r="B150" s="249">
        <f t="shared" si="2"/>
        <v>13</v>
      </c>
      <c r="C150" s="97" t="s">
        <v>977</v>
      </c>
      <c r="D150" s="98">
        <v>-3046900.38</v>
      </c>
      <c r="E150" s="98">
        <v>3183840.87</v>
      </c>
      <c r="F150" s="98">
        <v>136940.49</v>
      </c>
      <c r="G150" s="98">
        <v>0</v>
      </c>
    </row>
    <row r="151" spans="1:7" ht="30" x14ac:dyDescent="0.25">
      <c r="A151" s="97" t="s">
        <v>898</v>
      </c>
      <c r="B151" s="249">
        <f t="shared" si="2"/>
        <v>13</v>
      </c>
      <c r="C151" s="97" t="s">
        <v>897</v>
      </c>
      <c r="D151" s="98">
        <v>-5531625.9400000004</v>
      </c>
      <c r="E151" s="98">
        <v>62153.1</v>
      </c>
      <c r="F151" s="98">
        <v>310765.5</v>
      </c>
      <c r="G151" s="98">
        <v>-5780238.3399999999</v>
      </c>
    </row>
    <row r="152" spans="1:7" x14ac:dyDescent="0.25">
      <c r="A152" s="97" t="s">
        <v>200</v>
      </c>
      <c r="B152" s="249">
        <f t="shared" si="2"/>
        <v>13</v>
      </c>
      <c r="C152" s="97" t="s">
        <v>187</v>
      </c>
      <c r="D152" s="98">
        <v>-10200987.74</v>
      </c>
      <c r="E152" s="98">
        <v>114618</v>
      </c>
      <c r="F152" s="98">
        <v>573089.36</v>
      </c>
      <c r="G152" s="98">
        <v>-10659459.1</v>
      </c>
    </row>
    <row r="153" spans="1:7" ht="30" x14ac:dyDescent="0.25">
      <c r="A153" s="97" t="s">
        <v>201</v>
      </c>
      <c r="B153" s="249">
        <f t="shared" si="2"/>
        <v>13</v>
      </c>
      <c r="C153" s="97" t="s">
        <v>189</v>
      </c>
      <c r="D153" s="98">
        <v>-393484686.79000002</v>
      </c>
      <c r="E153" s="98">
        <v>4421176.33</v>
      </c>
      <c r="F153" s="98">
        <v>22105881.649999999</v>
      </c>
      <c r="G153" s="98">
        <v>-411169392.11000001</v>
      </c>
    </row>
    <row r="154" spans="1:7" ht="30" x14ac:dyDescent="0.25">
      <c r="A154" s="97" t="s">
        <v>847</v>
      </c>
      <c r="B154" s="249">
        <f t="shared" si="2"/>
        <v>13</v>
      </c>
      <c r="C154" s="97" t="s">
        <v>848</v>
      </c>
      <c r="D154" s="98">
        <v>-866375.87</v>
      </c>
      <c r="E154" s="98">
        <v>13959</v>
      </c>
      <c r="F154" s="98">
        <v>69794.679999999993</v>
      </c>
      <c r="G154" s="98">
        <v>-922211.55</v>
      </c>
    </row>
    <row r="155" spans="1:7" ht="30" x14ac:dyDescent="0.25">
      <c r="A155" s="97" t="s">
        <v>202</v>
      </c>
      <c r="B155" s="249">
        <f t="shared" si="2"/>
        <v>13</v>
      </c>
      <c r="C155" s="97" t="s">
        <v>191</v>
      </c>
      <c r="D155" s="98">
        <v>-29975035.02</v>
      </c>
      <c r="E155" s="98">
        <v>4619974.6500000004</v>
      </c>
      <c r="F155" s="98">
        <v>9148660.5500000007</v>
      </c>
      <c r="G155" s="98">
        <v>-34503720.920000002</v>
      </c>
    </row>
    <row r="156" spans="1:7" ht="30" x14ac:dyDescent="0.25">
      <c r="A156" s="97" t="s">
        <v>203</v>
      </c>
      <c r="B156" s="249">
        <f t="shared" si="2"/>
        <v>13</v>
      </c>
      <c r="C156" s="97" t="s">
        <v>193</v>
      </c>
      <c r="D156" s="98">
        <v>-54695451.689999998</v>
      </c>
      <c r="E156" s="98">
        <v>3565249.44</v>
      </c>
      <c r="F156" s="98">
        <v>7693112.8200000003</v>
      </c>
      <c r="G156" s="98">
        <v>-58823315.07</v>
      </c>
    </row>
    <row r="157" spans="1:7" ht="30" x14ac:dyDescent="0.25">
      <c r="A157" s="97" t="s">
        <v>204</v>
      </c>
      <c r="B157" s="249">
        <f t="shared" si="2"/>
        <v>13</v>
      </c>
      <c r="C157" s="97" t="s">
        <v>195</v>
      </c>
      <c r="D157" s="98">
        <v>-725855358.26999998</v>
      </c>
      <c r="E157" s="98">
        <v>48662974.119999997</v>
      </c>
      <c r="F157" s="98">
        <v>106627101.16</v>
      </c>
      <c r="G157" s="98">
        <v>-783819485.30999994</v>
      </c>
    </row>
    <row r="158" spans="1:7" ht="30" x14ac:dyDescent="0.25">
      <c r="A158" s="97" t="s">
        <v>205</v>
      </c>
      <c r="B158" s="249">
        <f t="shared" si="2"/>
        <v>13</v>
      </c>
      <c r="C158" s="97" t="s">
        <v>197</v>
      </c>
      <c r="D158" s="98">
        <v>-107359308.51000001</v>
      </c>
      <c r="E158" s="98">
        <v>5663565.3600000003</v>
      </c>
      <c r="F158" s="98">
        <v>16828881.030000001</v>
      </c>
      <c r="G158" s="98">
        <v>-118524624.18000001</v>
      </c>
    </row>
    <row r="159" spans="1:7" ht="30" x14ac:dyDescent="0.25">
      <c r="A159" s="97" t="s">
        <v>1045</v>
      </c>
      <c r="B159" s="249">
        <f t="shared" si="2"/>
        <v>13</v>
      </c>
      <c r="C159" s="97" t="s">
        <v>1044</v>
      </c>
      <c r="D159" s="98">
        <v>0</v>
      </c>
      <c r="E159" s="98">
        <v>0</v>
      </c>
      <c r="F159" s="98">
        <v>3183839.7</v>
      </c>
      <c r="G159" s="98">
        <v>-3183839.7</v>
      </c>
    </row>
    <row r="160" spans="1:7" ht="30" x14ac:dyDescent="0.25">
      <c r="A160" s="97" t="s">
        <v>206</v>
      </c>
      <c r="B160" s="249">
        <f t="shared" si="2"/>
        <v>13</v>
      </c>
      <c r="C160" s="97" t="s">
        <v>207</v>
      </c>
      <c r="D160" s="98">
        <v>-338942386.60000002</v>
      </c>
      <c r="E160" s="98">
        <v>2938056.43</v>
      </c>
      <c r="F160" s="98">
        <v>14690282.15</v>
      </c>
      <c r="G160" s="98">
        <v>-350694612.31999999</v>
      </c>
    </row>
    <row r="161" spans="1:7" ht="30" x14ac:dyDescent="0.25">
      <c r="A161" s="97" t="s">
        <v>924</v>
      </c>
      <c r="B161" s="249">
        <f t="shared" si="2"/>
        <v>6</v>
      </c>
      <c r="C161" s="97" t="s">
        <v>923</v>
      </c>
      <c r="D161" s="98">
        <v>-614553211.51999998</v>
      </c>
      <c r="E161" s="98">
        <v>0</v>
      </c>
      <c r="F161" s="98">
        <v>0</v>
      </c>
      <c r="G161" s="98">
        <v>-614553211.51999998</v>
      </c>
    </row>
    <row r="162" spans="1:7" x14ac:dyDescent="0.25">
      <c r="A162" s="97" t="s">
        <v>922</v>
      </c>
      <c r="B162" s="249">
        <f t="shared" si="2"/>
        <v>9</v>
      </c>
      <c r="C162" s="97" t="s">
        <v>56</v>
      </c>
      <c r="D162" s="98">
        <v>-37777296.140000001</v>
      </c>
      <c r="E162" s="98">
        <v>0</v>
      </c>
      <c r="F162" s="98">
        <v>0</v>
      </c>
      <c r="G162" s="98">
        <v>-37777296.140000001</v>
      </c>
    </row>
    <row r="163" spans="1:7" x14ac:dyDescent="0.25">
      <c r="A163" s="97" t="s">
        <v>921</v>
      </c>
      <c r="B163" s="249">
        <f t="shared" si="2"/>
        <v>13</v>
      </c>
      <c r="C163" s="97" t="s">
        <v>59</v>
      </c>
      <c r="D163" s="98">
        <v>-37777296.140000001</v>
      </c>
      <c r="E163" s="98">
        <v>0</v>
      </c>
      <c r="F163" s="98">
        <v>0</v>
      </c>
      <c r="G163" s="98">
        <v>-37777296.140000001</v>
      </c>
    </row>
    <row r="164" spans="1:7" x14ac:dyDescent="0.25">
      <c r="A164" s="97" t="s">
        <v>920</v>
      </c>
      <c r="B164" s="249">
        <f t="shared" si="2"/>
        <v>9</v>
      </c>
      <c r="C164" s="97" t="s">
        <v>914</v>
      </c>
      <c r="D164" s="98">
        <v>-576775915.38</v>
      </c>
      <c r="E164" s="98">
        <v>0</v>
      </c>
      <c r="F164" s="98">
        <v>0</v>
      </c>
      <c r="G164" s="98">
        <v>-576775915.38</v>
      </c>
    </row>
    <row r="165" spans="1:7" x14ac:dyDescent="0.25">
      <c r="A165" s="97" t="s">
        <v>919</v>
      </c>
      <c r="B165" s="249">
        <f t="shared" si="2"/>
        <v>13</v>
      </c>
      <c r="C165" s="97" t="s">
        <v>76</v>
      </c>
      <c r="D165" s="98">
        <v>-576775915.38</v>
      </c>
      <c r="E165" s="98">
        <v>0</v>
      </c>
      <c r="F165" s="98">
        <v>0</v>
      </c>
      <c r="G165" s="98">
        <v>-576775915.38</v>
      </c>
    </row>
    <row r="166" spans="1:7" x14ac:dyDescent="0.25">
      <c r="A166" s="97" t="s">
        <v>208</v>
      </c>
      <c r="B166" s="249">
        <f t="shared" si="2"/>
        <v>3</v>
      </c>
      <c r="C166" s="97" t="s">
        <v>209</v>
      </c>
      <c r="D166" s="98">
        <v>31057378945.509998</v>
      </c>
      <c r="E166" s="98">
        <v>510858998.14999998</v>
      </c>
      <c r="F166" s="98">
        <v>2545689409.6399999</v>
      </c>
      <c r="G166" s="98">
        <v>29022548534.02</v>
      </c>
    </row>
    <row r="167" spans="1:7" x14ac:dyDescent="0.25">
      <c r="A167" s="97" t="s">
        <v>210</v>
      </c>
      <c r="B167" s="249">
        <f t="shared" si="2"/>
        <v>6</v>
      </c>
      <c r="C167" s="97" t="s">
        <v>211</v>
      </c>
      <c r="D167" s="98">
        <v>473237914.67000002</v>
      </c>
      <c r="E167" s="98">
        <v>0</v>
      </c>
      <c r="F167" s="98">
        <v>77644043.670000002</v>
      </c>
      <c r="G167" s="98">
        <v>395593871</v>
      </c>
    </row>
    <row r="168" spans="1:7" x14ac:dyDescent="0.25">
      <c r="A168" s="97" t="s">
        <v>849</v>
      </c>
      <c r="B168" s="249">
        <f t="shared" si="2"/>
        <v>9</v>
      </c>
      <c r="C168" s="97" t="s">
        <v>41</v>
      </c>
      <c r="D168" s="98">
        <v>77644043.670000002</v>
      </c>
      <c r="E168" s="98">
        <v>0</v>
      </c>
      <c r="F168" s="98">
        <v>77644043.670000002</v>
      </c>
      <c r="G168" s="98">
        <v>0</v>
      </c>
    </row>
    <row r="169" spans="1:7" x14ac:dyDescent="0.25">
      <c r="A169" s="97" t="s">
        <v>850</v>
      </c>
      <c r="B169" s="249">
        <f t="shared" si="2"/>
        <v>13</v>
      </c>
      <c r="C169" s="97" t="s">
        <v>41</v>
      </c>
      <c r="D169" s="98">
        <v>77644043.670000002</v>
      </c>
      <c r="E169" s="98">
        <v>0</v>
      </c>
      <c r="F169" s="98">
        <v>77644043.670000002</v>
      </c>
      <c r="G169" s="98">
        <v>0</v>
      </c>
    </row>
    <row r="170" spans="1:7" x14ac:dyDescent="0.25">
      <c r="A170" s="97" t="s">
        <v>212</v>
      </c>
      <c r="B170" s="249">
        <f t="shared" si="2"/>
        <v>9</v>
      </c>
      <c r="C170" s="97" t="s">
        <v>213</v>
      </c>
      <c r="D170" s="98">
        <v>395593871</v>
      </c>
      <c r="E170" s="98">
        <v>0</v>
      </c>
      <c r="F170" s="98">
        <v>0</v>
      </c>
      <c r="G170" s="98">
        <v>395593871</v>
      </c>
    </row>
    <row r="171" spans="1:7" x14ac:dyDescent="0.25">
      <c r="A171" s="97" t="s">
        <v>214</v>
      </c>
      <c r="B171" s="249">
        <f t="shared" si="2"/>
        <v>13</v>
      </c>
      <c r="C171" s="97" t="s">
        <v>213</v>
      </c>
      <c r="D171" s="98">
        <v>395593871</v>
      </c>
      <c r="E171" s="98">
        <v>0</v>
      </c>
      <c r="F171" s="98">
        <v>0</v>
      </c>
      <c r="G171" s="98">
        <v>395593871</v>
      </c>
    </row>
    <row r="172" spans="1:7" x14ac:dyDescent="0.25">
      <c r="A172" s="97" t="s">
        <v>215</v>
      </c>
      <c r="B172" s="249">
        <f t="shared" si="2"/>
        <v>6</v>
      </c>
      <c r="C172" s="97" t="s">
        <v>216</v>
      </c>
      <c r="D172" s="98">
        <v>3720554946.1500001</v>
      </c>
      <c r="E172" s="98">
        <v>501667837.14999998</v>
      </c>
      <c r="F172" s="98">
        <v>795090483.86000001</v>
      </c>
      <c r="G172" s="98">
        <v>3427132299.4400001</v>
      </c>
    </row>
    <row r="173" spans="1:7" x14ac:dyDescent="0.25">
      <c r="A173" s="97" t="s">
        <v>217</v>
      </c>
      <c r="B173" s="249">
        <f t="shared" si="2"/>
        <v>9</v>
      </c>
      <c r="C173" s="97" t="s">
        <v>218</v>
      </c>
      <c r="D173" s="98">
        <v>3720554946.1500001</v>
      </c>
      <c r="E173" s="98">
        <v>501667837.14999998</v>
      </c>
      <c r="F173" s="98">
        <v>795090483.86000001</v>
      </c>
      <c r="G173" s="98">
        <v>3427132299.4400001</v>
      </c>
    </row>
    <row r="174" spans="1:7" x14ac:dyDescent="0.25">
      <c r="A174" s="97" t="s">
        <v>219</v>
      </c>
      <c r="B174" s="249">
        <f t="shared" si="2"/>
        <v>13</v>
      </c>
      <c r="C174" s="97" t="s">
        <v>218</v>
      </c>
      <c r="D174" s="98">
        <v>3720554946.1500001</v>
      </c>
      <c r="E174" s="98">
        <v>501564421.14999998</v>
      </c>
      <c r="F174" s="98">
        <v>795090483.86000001</v>
      </c>
      <c r="G174" s="98">
        <v>3427028883.4400001</v>
      </c>
    </row>
    <row r="175" spans="1:7" x14ac:dyDescent="0.25">
      <c r="A175" s="97" t="s">
        <v>1043</v>
      </c>
      <c r="B175" s="249">
        <f t="shared" si="2"/>
        <v>13</v>
      </c>
      <c r="C175" s="97" t="s">
        <v>1042</v>
      </c>
      <c r="D175" s="98">
        <v>0</v>
      </c>
      <c r="E175" s="98">
        <v>103416</v>
      </c>
      <c r="F175" s="98">
        <v>0</v>
      </c>
      <c r="G175" s="98">
        <v>103416</v>
      </c>
    </row>
    <row r="176" spans="1:7" x14ac:dyDescent="0.25">
      <c r="A176" s="97" t="s">
        <v>220</v>
      </c>
      <c r="B176" s="249">
        <f t="shared" si="2"/>
        <v>6</v>
      </c>
      <c r="C176" s="97" t="s">
        <v>221</v>
      </c>
      <c r="D176" s="98">
        <v>30744111831.07</v>
      </c>
      <c r="E176" s="98">
        <v>9191161</v>
      </c>
      <c r="F176" s="98">
        <v>0</v>
      </c>
      <c r="G176" s="98">
        <v>30753302992.07</v>
      </c>
    </row>
    <row r="177" spans="1:7" x14ac:dyDescent="0.25">
      <c r="A177" s="97" t="s">
        <v>222</v>
      </c>
      <c r="B177" s="249">
        <f t="shared" si="2"/>
        <v>9</v>
      </c>
      <c r="C177" s="97" t="s">
        <v>223</v>
      </c>
      <c r="D177" s="98">
        <v>30744111831.07</v>
      </c>
      <c r="E177" s="98">
        <v>9191161</v>
      </c>
      <c r="F177" s="98">
        <v>0</v>
      </c>
      <c r="G177" s="98">
        <v>30753302992.07</v>
      </c>
    </row>
    <row r="178" spans="1:7" x14ac:dyDescent="0.25">
      <c r="A178" s="97" t="s">
        <v>224</v>
      </c>
      <c r="B178" s="249">
        <f t="shared" si="2"/>
        <v>13</v>
      </c>
      <c r="C178" s="97" t="s">
        <v>223</v>
      </c>
      <c r="D178" s="98">
        <v>30744111831.07</v>
      </c>
      <c r="E178" s="98">
        <v>9191161</v>
      </c>
      <c r="F178" s="98">
        <v>0</v>
      </c>
      <c r="G178" s="98">
        <v>30753302992.07</v>
      </c>
    </row>
    <row r="179" spans="1:7" ht="30" x14ac:dyDescent="0.25">
      <c r="A179" s="97" t="s">
        <v>225</v>
      </c>
      <c r="B179" s="249">
        <f t="shared" si="2"/>
        <v>6</v>
      </c>
      <c r="C179" s="97" t="s">
        <v>226</v>
      </c>
      <c r="D179" s="98">
        <v>-3880525746.3800001</v>
      </c>
      <c r="E179" s="98">
        <v>0</v>
      </c>
      <c r="F179" s="98">
        <v>1672954882.1099999</v>
      </c>
      <c r="G179" s="98">
        <v>-5553480628.4899998</v>
      </c>
    </row>
    <row r="180" spans="1:7" x14ac:dyDescent="0.25">
      <c r="A180" s="97" t="s">
        <v>227</v>
      </c>
      <c r="B180" s="249">
        <f t="shared" si="2"/>
        <v>9</v>
      </c>
      <c r="C180" s="97" t="s">
        <v>223</v>
      </c>
      <c r="D180" s="98">
        <v>-3880525746.3800001</v>
      </c>
      <c r="E180" s="98">
        <v>0</v>
      </c>
      <c r="F180" s="98">
        <v>1672954882.1099999</v>
      </c>
      <c r="G180" s="98">
        <v>-5553480628.4899998</v>
      </c>
    </row>
    <row r="181" spans="1:7" x14ac:dyDescent="0.25">
      <c r="A181" s="97" t="s">
        <v>228</v>
      </c>
      <c r="B181" s="249">
        <f t="shared" si="2"/>
        <v>13</v>
      </c>
      <c r="C181" s="97" t="s">
        <v>223</v>
      </c>
      <c r="D181" s="98">
        <v>-3880525746.3800001</v>
      </c>
      <c r="E181" s="98">
        <v>0</v>
      </c>
      <c r="F181" s="98">
        <v>1672954882.1099999</v>
      </c>
      <c r="G181" s="98">
        <v>-5553480628.4899998</v>
      </c>
    </row>
    <row r="182" spans="1:7" x14ac:dyDescent="0.25">
      <c r="A182" s="97" t="s">
        <v>229</v>
      </c>
      <c r="B182" s="249">
        <f t="shared" si="2"/>
        <v>1</v>
      </c>
      <c r="C182" s="97" t="s">
        <v>230</v>
      </c>
      <c r="D182" s="98">
        <v>94338738636.771393</v>
      </c>
      <c r="E182" s="98">
        <v>216846304041.72</v>
      </c>
      <c r="F182" s="98">
        <v>172435152832.64999</v>
      </c>
      <c r="G182" s="98">
        <v>49927587427.701401</v>
      </c>
    </row>
    <row r="183" spans="1:7" x14ac:dyDescent="0.25">
      <c r="A183" s="97" t="s">
        <v>231</v>
      </c>
      <c r="B183" s="249">
        <f t="shared" si="2"/>
        <v>3</v>
      </c>
      <c r="C183" s="97" t="s">
        <v>232</v>
      </c>
      <c r="D183" s="98">
        <v>7739555334</v>
      </c>
      <c r="E183" s="98">
        <v>0</v>
      </c>
      <c r="F183" s="98">
        <v>0</v>
      </c>
      <c r="G183" s="98">
        <v>7739555334</v>
      </c>
    </row>
    <row r="184" spans="1:7" x14ac:dyDescent="0.25">
      <c r="A184" s="97" t="s">
        <v>233</v>
      </c>
      <c r="B184" s="249">
        <f t="shared" si="2"/>
        <v>6</v>
      </c>
      <c r="C184" s="97" t="s">
        <v>234</v>
      </c>
      <c r="D184" s="98">
        <v>7739555334</v>
      </c>
      <c r="E184" s="98">
        <v>0</v>
      </c>
      <c r="F184" s="98">
        <v>0</v>
      </c>
      <c r="G184" s="98">
        <v>7739555334</v>
      </c>
    </row>
    <row r="185" spans="1:7" x14ac:dyDescent="0.25">
      <c r="A185" s="97" t="s">
        <v>235</v>
      </c>
      <c r="B185" s="249">
        <f t="shared" si="2"/>
        <v>9</v>
      </c>
      <c r="C185" s="97" t="s">
        <v>236</v>
      </c>
      <c r="D185" s="98">
        <v>7739555334</v>
      </c>
      <c r="E185" s="98">
        <v>0</v>
      </c>
      <c r="F185" s="98">
        <v>0</v>
      </c>
      <c r="G185" s="98">
        <v>7739555334</v>
      </c>
    </row>
    <row r="186" spans="1:7" x14ac:dyDescent="0.25">
      <c r="A186" s="97" t="s">
        <v>237</v>
      </c>
      <c r="B186" s="249">
        <f t="shared" si="2"/>
        <v>13</v>
      </c>
      <c r="C186" s="97" t="s">
        <v>238</v>
      </c>
      <c r="D186" s="98">
        <v>7739555334</v>
      </c>
      <c r="E186" s="98">
        <v>0</v>
      </c>
      <c r="F186" s="98">
        <v>0</v>
      </c>
      <c r="G186" s="98">
        <v>7739555334</v>
      </c>
    </row>
    <row r="187" spans="1:7" x14ac:dyDescent="0.25">
      <c r="A187" s="97" t="s">
        <v>239</v>
      </c>
      <c r="B187" s="249">
        <f t="shared" si="2"/>
        <v>3</v>
      </c>
      <c r="C187" s="97" t="s">
        <v>240</v>
      </c>
      <c r="D187" s="98">
        <v>51412077960.041397</v>
      </c>
      <c r="E187" s="98">
        <v>136645162331.21001</v>
      </c>
      <c r="F187" s="98">
        <v>88074599621.289993</v>
      </c>
      <c r="G187" s="98">
        <v>2841515250.12148</v>
      </c>
    </row>
    <row r="188" spans="1:7" ht="30" x14ac:dyDescent="0.25">
      <c r="A188" s="97" t="s">
        <v>241</v>
      </c>
      <c r="B188" s="249">
        <f t="shared" si="2"/>
        <v>6</v>
      </c>
      <c r="C188" s="97" t="s">
        <v>242</v>
      </c>
      <c r="D188" s="98">
        <v>46287367655.5</v>
      </c>
      <c r="E188" s="98">
        <v>56475712281.440002</v>
      </c>
      <c r="F188" s="98">
        <v>10292430355.940001</v>
      </c>
      <c r="G188" s="98">
        <v>104085730</v>
      </c>
    </row>
    <row r="189" spans="1:7" x14ac:dyDescent="0.25">
      <c r="A189" s="97" t="s">
        <v>243</v>
      </c>
      <c r="B189" s="249">
        <f t="shared" si="2"/>
        <v>9</v>
      </c>
      <c r="C189" s="97" t="s">
        <v>244</v>
      </c>
      <c r="D189" s="98">
        <v>1531530000</v>
      </c>
      <c r="E189" s="98">
        <v>3540996049</v>
      </c>
      <c r="F189" s="98">
        <v>2113551779</v>
      </c>
      <c r="G189" s="98">
        <v>104085730</v>
      </c>
    </row>
    <row r="190" spans="1:7" x14ac:dyDescent="0.25">
      <c r="A190" s="97" t="s">
        <v>245</v>
      </c>
      <c r="B190" s="249">
        <f t="shared" si="2"/>
        <v>13</v>
      </c>
      <c r="C190" s="97" t="s">
        <v>244</v>
      </c>
      <c r="D190" s="98">
        <v>1531530000</v>
      </c>
      <c r="E190" s="98">
        <v>3540996049</v>
      </c>
      <c r="F190" s="98">
        <v>2113551779</v>
      </c>
      <c r="G190" s="98">
        <v>104085730</v>
      </c>
    </row>
    <row r="191" spans="1:7" x14ac:dyDescent="0.25">
      <c r="A191" s="97" t="s">
        <v>246</v>
      </c>
      <c r="B191" s="249">
        <f t="shared" si="2"/>
        <v>9</v>
      </c>
      <c r="C191" s="97" t="s">
        <v>247</v>
      </c>
      <c r="D191" s="98">
        <v>44755837655.5</v>
      </c>
      <c r="E191" s="98">
        <v>52934716232.440002</v>
      </c>
      <c r="F191" s="98">
        <v>8178878576.9399996</v>
      </c>
      <c r="G191" s="98">
        <v>0</v>
      </c>
    </row>
    <row r="192" spans="1:7" x14ac:dyDescent="0.25">
      <c r="A192" s="97" t="s">
        <v>248</v>
      </c>
      <c r="B192" s="249">
        <f t="shared" si="2"/>
        <v>13</v>
      </c>
      <c r="C192" s="97" t="s">
        <v>249</v>
      </c>
      <c r="D192" s="98">
        <v>44755837655.5</v>
      </c>
      <c r="E192" s="98">
        <v>52934716232.440002</v>
      </c>
      <c r="F192" s="98">
        <v>8178878576.9399996</v>
      </c>
      <c r="G192" s="98">
        <v>0</v>
      </c>
    </row>
    <row r="193" spans="1:7" x14ac:dyDescent="0.25">
      <c r="A193" s="97" t="s">
        <v>250</v>
      </c>
      <c r="B193" s="249">
        <f t="shared" si="2"/>
        <v>6</v>
      </c>
      <c r="C193" s="97" t="s">
        <v>251</v>
      </c>
      <c r="D193" s="98">
        <v>1.4829999999999999E-3</v>
      </c>
      <c r="E193" s="98">
        <v>0</v>
      </c>
      <c r="F193" s="98">
        <v>0</v>
      </c>
      <c r="G193" s="98">
        <v>1.4829999999999999E-3</v>
      </c>
    </row>
    <row r="194" spans="1:7" x14ac:dyDescent="0.25">
      <c r="A194" s="97" t="s">
        <v>252</v>
      </c>
      <c r="B194" s="249">
        <f t="shared" si="2"/>
        <v>9</v>
      </c>
      <c r="C194" s="97" t="s">
        <v>30</v>
      </c>
      <c r="D194" s="98">
        <v>1.4829999999999999E-3</v>
      </c>
      <c r="E194" s="98">
        <v>0</v>
      </c>
      <c r="F194" s="98">
        <v>0</v>
      </c>
      <c r="G194" s="98">
        <v>1.4829999999999999E-3</v>
      </c>
    </row>
    <row r="195" spans="1:7" x14ac:dyDescent="0.25">
      <c r="A195" s="97" t="s">
        <v>253</v>
      </c>
      <c r="B195" s="249">
        <f t="shared" si="2"/>
        <v>13</v>
      </c>
      <c r="C195" s="97" t="s">
        <v>30</v>
      </c>
      <c r="D195" s="98">
        <v>1.4829999999999999E-3</v>
      </c>
      <c r="E195" s="98">
        <v>0</v>
      </c>
      <c r="F195" s="98">
        <v>0</v>
      </c>
      <c r="G195" s="98">
        <v>1.4829999999999999E-3</v>
      </c>
    </row>
    <row r="196" spans="1:7" x14ac:dyDescent="0.25">
      <c r="A196" s="97" t="s">
        <v>254</v>
      </c>
      <c r="B196" s="249">
        <f t="shared" si="2"/>
        <v>6</v>
      </c>
      <c r="C196" s="97" t="s">
        <v>255</v>
      </c>
      <c r="D196" s="98">
        <v>48332979</v>
      </c>
      <c r="E196" s="98">
        <v>18917446</v>
      </c>
      <c r="F196" s="98">
        <v>62595448</v>
      </c>
      <c r="G196" s="98">
        <v>92010981</v>
      </c>
    </row>
    <row r="197" spans="1:7" x14ac:dyDescent="0.25">
      <c r="A197" s="97" t="s">
        <v>256</v>
      </c>
      <c r="B197" s="249">
        <f t="shared" si="2"/>
        <v>9</v>
      </c>
      <c r="C197" s="97" t="s">
        <v>257</v>
      </c>
      <c r="D197" s="98">
        <v>0</v>
      </c>
      <c r="E197" s="98">
        <v>2887442</v>
      </c>
      <c r="F197" s="98">
        <v>2887442</v>
      </c>
      <c r="G197" s="98">
        <v>0</v>
      </c>
    </row>
    <row r="198" spans="1:7" x14ac:dyDescent="0.25">
      <c r="A198" s="97" t="s">
        <v>258</v>
      </c>
      <c r="B198" s="249">
        <f t="shared" si="2"/>
        <v>13</v>
      </c>
      <c r="C198" s="97" t="s">
        <v>259</v>
      </c>
      <c r="D198" s="98">
        <v>0</v>
      </c>
      <c r="E198" s="98">
        <v>2887442</v>
      </c>
      <c r="F198" s="98">
        <v>2887442</v>
      </c>
      <c r="G198" s="98">
        <v>0</v>
      </c>
    </row>
    <row r="199" spans="1:7" x14ac:dyDescent="0.25">
      <c r="A199" s="97" t="s">
        <v>260</v>
      </c>
      <c r="B199" s="249">
        <f t="shared" si="2"/>
        <v>9</v>
      </c>
      <c r="C199" s="97" t="s">
        <v>261</v>
      </c>
      <c r="D199" s="98">
        <v>48332979</v>
      </c>
      <c r="E199" s="98">
        <v>15741260</v>
      </c>
      <c r="F199" s="98">
        <v>59419262</v>
      </c>
      <c r="G199" s="98">
        <v>92010981</v>
      </c>
    </row>
    <row r="200" spans="1:7" x14ac:dyDescent="0.25">
      <c r="A200" s="97" t="s">
        <v>262</v>
      </c>
      <c r="B200" s="249">
        <f t="shared" si="2"/>
        <v>13</v>
      </c>
      <c r="C200" s="97" t="s">
        <v>261</v>
      </c>
      <c r="D200" s="98">
        <v>48332979</v>
      </c>
      <c r="E200" s="98">
        <v>15741260</v>
      </c>
      <c r="F200" s="98">
        <v>59419262</v>
      </c>
      <c r="G200" s="98">
        <v>92010981</v>
      </c>
    </row>
    <row r="201" spans="1:7" x14ac:dyDescent="0.25">
      <c r="A201" s="97" t="s">
        <v>263</v>
      </c>
      <c r="B201" s="249">
        <f t="shared" si="2"/>
        <v>9</v>
      </c>
      <c r="C201" s="97" t="s">
        <v>264</v>
      </c>
      <c r="D201" s="98">
        <v>0</v>
      </c>
      <c r="E201" s="98">
        <v>288744</v>
      </c>
      <c r="F201" s="98">
        <v>288744</v>
      </c>
      <c r="G201" s="98">
        <v>0</v>
      </c>
    </row>
    <row r="202" spans="1:7" ht="30" x14ac:dyDescent="0.25">
      <c r="A202" s="97" t="s">
        <v>265</v>
      </c>
      <c r="B202" s="249">
        <f t="shared" ref="B202:B265" si="3">LEN(A202)</f>
        <v>13</v>
      </c>
      <c r="C202" s="97" t="s">
        <v>266</v>
      </c>
      <c r="D202" s="98">
        <v>0</v>
      </c>
      <c r="E202" s="98">
        <v>288744</v>
      </c>
      <c r="F202" s="98">
        <v>288744</v>
      </c>
      <c r="G202" s="98">
        <v>0</v>
      </c>
    </row>
    <row r="203" spans="1:7" x14ac:dyDescent="0.25">
      <c r="A203" s="97" t="s">
        <v>267</v>
      </c>
      <c r="B203" s="249">
        <f t="shared" si="3"/>
        <v>6</v>
      </c>
      <c r="C203" s="97" t="s">
        <v>268</v>
      </c>
      <c r="D203" s="98">
        <v>54197379</v>
      </c>
      <c r="E203" s="98">
        <v>11935987809</v>
      </c>
      <c r="F203" s="98">
        <v>11894500896</v>
      </c>
      <c r="G203" s="98">
        <v>12710466</v>
      </c>
    </row>
    <row r="204" spans="1:7" x14ac:dyDescent="0.25">
      <c r="A204" s="97" t="s">
        <v>269</v>
      </c>
      <c r="B204" s="249">
        <f t="shared" si="3"/>
        <v>9</v>
      </c>
      <c r="C204" s="97" t="s">
        <v>270</v>
      </c>
      <c r="D204" s="98">
        <v>10758610</v>
      </c>
      <c r="E204" s="98">
        <v>3767365370</v>
      </c>
      <c r="F204" s="98">
        <v>3765619357</v>
      </c>
      <c r="G204" s="98">
        <v>9012597</v>
      </c>
    </row>
    <row r="205" spans="1:7" x14ac:dyDescent="0.25">
      <c r="A205" s="97" t="s">
        <v>271</v>
      </c>
      <c r="B205" s="249">
        <f t="shared" si="3"/>
        <v>13</v>
      </c>
      <c r="C205" s="97" t="s">
        <v>270</v>
      </c>
      <c r="D205" s="98">
        <v>10758610</v>
      </c>
      <c r="E205" s="98">
        <v>3767365370</v>
      </c>
      <c r="F205" s="98">
        <v>3765619357</v>
      </c>
      <c r="G205" s="98">
        <v>9012597</v>
      </c>
    </row>
    <row r="206" spans="1:7" x14ac:dyDescent="0.25">
      <c r="A206" s="97" t="s">
        <v>272</v>
      </c>
      <c r="B206" s="249">
        <f t="shared" si="3"/>
        <v>9</v>
      </c>
      <c r="C206" s="97" t="s">
        <v>273</v>
      </c>
      <c r="D206" s="98">
        <v>3032082</v>
      </c>
      <c r="E206" s="98">
        <v>2523765843</v>
      </c>
      <c r="F206" s="98">
        <v>2524431630</v>
      </c>
      <c r="G206" s="98">
        <v>3697869</v>
      </c>
    </row>
    <row r="207" spans="1:7" x14ac:dyDescent="0.25">
      <c r="A207" s="97" t="s">
        <v>274</v>
      </c>
      <c r="B207" s="249">
        <f t="shared" si="3"/>
        <v>13</v>
      </c>
      <c r="C207" s="97" t="s">
        <v>273</v>
      </c>
      <c r="D207" s="98">
        <v>3032082</v>
      </c>
      <c r="E207" s="98">
        <v>2523765843</v>
      </c>
      <c r="F207" s="98">
        <v>2524431630</v>
      </c>
      <c r="G207" s="98">
        <v>3697869</v>
      </c>
    </row>
    <row r="208" spans="1:7" x14ac:dyDescent="0.25">
      <c r="A208" s="97" t="s">
        <v>275</v>
      </c>
      <c r="B208" s="249">
        <f t="shared" si="3"/>
        <v>9</v>
      </c>
      <c r="C208" s="97" t="s">
        <v>276</v>
      </c>
      <c r="D208" s="98">
        <v>0</v>
      </c>
      <c r="E208" s="98">
        <v>42627243</v>
      </c>
      <c r="F208" s="98">
        <v>42627243</v>
      </c>
      <c r="G208" s="98">
        <v>0</v>
      </c>
    </row>
    <row r="209" spans="1:7" x14ac:dyDescent="0.25">
      <c r="A209" s="97" t="s">
        <v>277</v>
      </c>
      <c r="B209" s="249">
        <f t="shared" si="3"/>
        <v>13</v>
      </c>
      <c r="C209" s="97" t="s">
        <v>276</v>
      </c>
      <c r="D209" s="98">
        <v>0</v>
      </c>
      <c r="E209" s="98">
        <v>42627243</v>
      </c>
      <c r="F209" s="98">
        <v>42627243</v>
      </c>
      <c r="G209" s="98">
        <v>0</v>
      </c>
    </row>
    <row r="210" spans="1:7" x14ac:dyDescent="0.25">
      <c r="A210" s="97" t="s">
        <v>278</v>
      </c>
      <c r="B210" s="249">
        <f t="shared" si="3"/>
        <v>9</v>
      </c>
      <c r="C210" s="97" t="s">
        <v>279</v>
      </c>
      <c r="D210" s="98">
        <v>3665243</v>
      </c>
      <c r="E210" s="98">
        <v>4356638649</v>
      </c>
      <c r="F210" s="98">
        <v>4352973406</v>
      </c>
      <c r="G210" s="98">
        <v>0</v>
      </c>
    </row>
    <row r="211" spans="1:7" x14ac:dyDescent="0.25">
      <c r="A211" s="97" t="s">
        <v>280</v>
      </c>
      <c r="B211" s="249">
        <f t="shared" si="3"/>
        <v>13</v>
      </c>
      <c r="C211" s="97" t="s">
        <v>279</v>
      </c>
      <c r="D211" s="98">
        <v>3665243</v>
      </c>
      <c r="E211" s="98">
        <v>4356638649</v>
      </c>
      <c r="F211" s="98">
        <v>4352973406</v>
      </c>
      <c r="G211" s="98">
        <v>0</v>
      </c>
    </row>
    <row r="212" spans="1:7" x14ac:dyDescent="0.25">
      <c r="A212" s="97" t="s">
        <v>281</v>
      </c>
      <c r="B212" s="249">
        <f t="shared" si="3"/>
        <v>9</v>
      </c>
      <c r="C212" s="97" t="s">
        <v>282</v>
      </c>
      <c r="D212" s="98">
        <v>0</v>
      </c>
      <c r="E212" s="98">
        <v>72530431</v>
      </c>
      <c r="F212" s="98">
        <v>72530431</v>
      </c>
      <c r="G212" s="98">
        <v>0</v>
      </c>
    </row>
    <row r="213" spans="1:7" x14ac:dyDescent="0.25">
      <c r="A213" s="97" t="s">
        <v>283</v>
      </c>
      <c r="B213" s="249">
        <f t="shared" si="3"/>
        <v>13</v>
      </c>
      <c r="C213" s="97" t="s">
        <v>282</v>
      </c>
      <c r="D213" s="98">
        <v>0</v>
      </c>
      <c r="E213" s="98">
        <v>72530431</v>
      </c>
      <c r="F213" s="98">
        <v>72530431</v>
      </c>
      <c r="G213" s="98">
        <v>0</v>
      </c>
    </row>
    <row r="214" spans="1:7" x14ac:dyDescent="0.25">
      <c r="A214" s="97" t="s">
        <v>284</v>
      </c>
      <c r="B214" s="249">
        <f t="shared" si="3"/>
        <v>9</v>
      </c>
      <c r="C214" s="97" t="s">
        <v>285</v>
      </c>
      <c r="D214" s="98">
        <v>35890487</v>
      </c>
      <c r="E214" s="98">
        <v>220067434</v>
      </c>
      <c r="F214" s="98">
        <v>184176947</v>
      </c>
      <c r="G214" s="98">
        <v>0</v>
      </c>
    </row>
    <row r="215" spans="1:7" x14ac:dyDescent="0.25">
      <c r="A215" s="97" t="s">
        <v>286</v>
      </c>
      <c r="B215" s="249">
        <f t="shared" si="3"/>
        <v>13</v>
      </c>
      <c r="C215" s="97" t="s">
        <v>285</v>
      </c>
      <c r="D215" s="98">
        <v>35890487</v>
      </c>
      <c r="E215" s="98">
        <v>220067434</v>
      </c>
      <c r="F215" s="98">
        <v>184176947</v>
      </c>
      <c r="G215" s="98">
        <v>0</v>
      </c>
    </row>
    <row r="216" spans="1:7" ht="30" x14ac:dyDescent="0.25">
      <c r="A216" s="97" t="s">
        <v>287</v>
      </c>
      <c r="B216" s="249">
        <f t="shared" si="3"/>
        <v>9</v>
      </c>
      <c r="C216" s="97" t="s">
        <v>288</v>
      </c>
      <c r="D216" s="98">
        <v>0</v>
      </c>
      <c r="E216" s="98">
        <v>893712784</v>
      </c>
      <c r="F216" s="98">
        <v>893712784</v>
      </c>
      <c r="G216" s="98">
        <v>0</v>
      </c>
    </row>
    <row r="217" spans="1:7" ht="30" x14ac:dyDescent="0.25">
      <c r="A217" s="97" t="s">
        <v>289</v>
      </c>
      <c r="B217" s="249">
        <f t="shared" si="3"/>
        <v>13</v>
      </c>
      <c r="C217" s="97" t="s">
        <v>288</v>
      </c>
      <c r="D217" s="98">
        <v>0</v>
      </c>
      <c r="E217" s="98">
        <v>893712784</v>
      </c>
      <c r="F217" s="98">
        <v>893712784</v>
      </c>
      <c r="G217" s="98">
        <v>0</v>
      </c>
    </row>
    <row r="218" spans="1:7" x14ac:dyDescent="0.25">
      <c r="A218" s="97" t="s">
        <v>290</v>
      </c>
      <c r="B218" s="249">
        <f t="shared" si="3"/>
        <v>9</v>
      </c>
      <c r="C218" s="97" t="s">
        <v>291</v>
      </c>
      <c r="D218" s="98">
        <v>850957</v>
      </c>
      <c r="E218" s="98">
        <v>59280055</v>
      </c>
      <c r="F218" s="98">
        <v>58429098</v>
      </c>
      <c r="G218" s="98">
        <v>0</v>
      </c>
    </row>
    <row r="219" spans="1:7" x14ac:dyDescent="0.25">
      <c r="A219" s="97" t="s">
        <v>292</v>
      </c>
      <c r="B219" s="249">
        <f t="shared" si="3"/>
        <v>13</v>
      </c>
      <c r="C219" s="97" t="s">
        <v>291</v>
      </c>
      <c r="D219" s="98">
        <v>850957</v>
      </c>
      <c r="E219" s="98">
        <v>59280055</v>
      </c>
      <c r="F219" s="98">
        <v>58429098</v>
      </c>
      <c r="G219" s="98">
        <v>0</v>
      </c>
    </row>
    <row r="220" spans="1:7" x14ac:dyDescent="0.25">
      <c r="A220" s="97" t="s">
        <v>293</v>
      </c>
      <c r="B220" s="249">
        <f t="shared" si="3"/>
        <v>6</v>
      </c>
      <c r="C220" s="97" t="s">
        <v>294</v>
      </c>
      <c r="D220" s="98">
        <v>2301490107</v>
      </c>
      <c r="E220" s="98">
        <v>21996020066</v>
      </c>
      <c r="F220" s="98">
        <v>21814999479</v>
      </c>
      <c r="G220" s="98">
        <v>2120469520</v>
      </c>
    </row>
    <row r="221" spans="1:7" x14ac:dyDescent="0.25">
      <c r="A221" s="97" t="s">
        <v>295</v>
      </c>
      <c r="B221" s="249">
        <f t="shared" si="3"/>
        <v>9</v>
      </c>
      <c r="C221" s="97" t="s">
        <v>296</v>
      </c>
      <c r="D221" s="98">
        <v>45030045</v>
      </c>
      <c r="E221" s="98">
        <v>388379012</v>
      </c>
      <c r="F221" s="98">
        <v>395561118</v>
      </c>
      <c r="G221" s="98">
        <v>52212151</v>
      </c>
    </row>
    <row r="222" spans="1:7" x14ac:dyDescent="0.25">
      <c r="A222" s="97" t="s">
        <v>297</v>
      </c>
      <c r="B222" s="249">
        <f t="shared" si="3"/>
        <v>13</v>
      </c>
      <c r="C222" s="97" t="s">
        <v>298</v>
      </c>
      <c r="D222" s="98">
        <v>45030045</v>
      </c>
      <c r="E222" s="98">
        <v>195901012</v>
      </c>
      <c r="F222" s="98">
        <v>203083118</v>
      </c>
      <c r="G222" s="98">
        <v>52212151</v>
      </c>
    </row>
    <row r="223" spans="1:7" x14ac:dyDescent="0.25">
      <c r="A223" s="97" t="s">
        <v>299</v>
      </c>
      <c r="B223" s="249">
        <f t="shared" si="3"/>
        <v>13</v>
      </c>
      <c r="C223" s="97" t="s">
        <v>300</v>
      </c>
      <c r="D223" s="98">
        <v>0</v>
      </c>
      <c r="E223" s="98">
        <v>192478000</v>
      </c>
      <c r="F223" s="98">
        <v>192478000</v>
      </c>
      <c r="G223" s="98">
        <v>0</v>
      </c>
    </row>
    <row r="224" spans="1:7" x14ac:dyDescent="0.25">
      <c r="A224" s="97" t="s">
        <v>301</v>
      </c>
      <c r="B224" s="249">
        <f t="shared" si="3"/>
        <v>9</v>
      </c>
      <c r="C224" s="97" t="s">
        <v>302</v>
      </c>
      <c r="D224" s="98">
        <v>0</v>
      </c>
      <c r="E224" s="98">
        <v>933</v>
      </c>
      <c r="F224" s="98">
        <v>933</v>
      </c>
      <c r="G224" s="98">
        <v>0</v>
      </c>
    </row>
    <row r="225" spans="1:7" x14ac:dyDescent="0.25">
      <c r="A225" s="97" t="s">
        <v>303</v>
      </c>
      <c r="B225" s="249">
        <f t="shared" si="3"/>
        <v>13</v>
      </c>
      <c r="C225" s="97" t="s">
        <v>298</v>
      </c>
      <c r="D225" s="98">
        <v>0</v>
      </c>
      <c r="E225" s="98">
        <v>933</v>
      </c>
      <c r="F225" s="98">
        <v>933</v>
      </c>
      <c r="G225" s="98">
        <v>0</v>
      </c>
    </row>
    <row r="226" spans="1:7" x14ac:dyDescent="0.25">
      <c r="A226" s="97" t="s">
        <v>304</v>
      </c>
      <c r="B226" s="249">
        <f t="shared" si="3"/>
        <v>9</v>
      </c>
      <c r="C226" s="97" t="s">
        <v>305</v>
      </c>
      <c r="D226" s="98">
        <v>37985000</v>
      </c>
      <c r="E226" s="98">
        <v>1226576207</v>
      </c>
      <c r="F226" s="98">
        <v>1243090904</v>
      </c>
      <c r="G226" s="98">
        <v>54499697</v>
      </c>
    </row>
    <row r="227" spans="1:7" x14ac:dyDescent="0.25">
      <c r="A227" s="97" t="s">
        <v>306</v>
      </c>
      <c r="B227" s="249">
        <f t="shared" si="3"/>
        <v>13</v>
      </c>
      <c r="C227" s="97" t="s">
        <v>298</v>
      </c>
      <c r="D227" s="98">
        <v>37985000</v>
      </c>
      <c r="E227" s="98">
        <v>613287299</v>
      </c>
      <c r="F227" s="98">
        <v>629801996</v>
      </c>
      <c r="G227" s="98">
        <v>54499697</v>
      </c>
    </row>
    <row r="228" spans="1:7" x14ac:dyDescent="0.25">
      <c r="A228" s="97" t="s">
        <v>307</v>
      </c>
      <c r="B228" s="249">
        <f t="shared" si="3"/>
        <v>13</v>
      </c>
      <c r="C228" s="97" t="s">
        <v>300</v>
      </c>
      <c r="D228" s="98">
        <v>0</v>
      </c>
      <c r="E228" s="98">
        <v>613288908</v>
      </c>
      <c r="F228" s="98">
        <v>613288908</v>
      </c>
      <c r="G228" s="98">
        <v>0</v>
      </c>
    </row>
    <row r="229" spans="1:7" x14ac:dyDescent="0.25">
      <c r="A229" s="97" t="s">
        <v>308</v>
      </c>
      <c r="B229" s="249">
        <f t="shared" si="3"/>
        <v>9</v>
      </c>
      <c r="C229" s="97" t="s">
        <v>309</v>
      </c>
      <c r="D229" s="98">
        <v>11175074</v>
      </c>
      <c r="E229" s="98">
        <v>62890881</v>
      </c>
      <c r="F229" s="98">
        <v>56511124</v>
      </c>
      <c r="G229" s="98">
        <v>4795317</v>
      </c>
    </row>
    <row r="230" spans="1:7" x14ac:dyDescent="0.25">
      <c r="A230" s="97" t="s">
        <v>310</v>
      </c>
      <c r="B230" s="249">
        <f t="shared" si="3"/>
        <v>13</v>
      </c>
      <c r="C230" s="97" t="s">
        <v>298</v>
      </c>
      <c r="D230" s="98">
        <v>11175074</v>
      </c>
      <c r="E230" s="98">
        <v>31444881</v>
      </c>
      <c r="F230" s="98">
        <v>25065124</v>
      </c>
      <c r="G230" s="98">
        <v>4795317</v>
      </c>
    </row>
    <row r="231" spans="1:7" x14ac:dyDescent="0.25">
      <c r="A231" s="97" t="s">
        <v>311</v>
      </c>
      <c r="B231" s="249">
        <f t="shared" si="3"/>
        <v>13</v>
      </c>
      <c r="C231" s="97" t="s">
        <v>300</v>
      </c>
      <c r="D231" s="98">
        <v>0</v>
      </c>
      <c r="E231" s="98">
        <v>31446000</v>
      </c>
      <c r="F231" s="98">
        <v>31446000</v>
      </c>
      <c r="G231" s="98">
        <v>0</v>
      </c>
    </row>
    <row r="232" spans="1:7" x14ac:dyDescent="0.25">
      <c r="A232" s="97" t="s">
        <v>312</v>
      </c>
      <c r="B232" s="249">
        <f t="shared" si="3"/>
        <v>9</v>
      </c>
      <c r="C232" s="97" t="s">
        <v>313</v>
      </c>
      <c r="D232" s="98">
        <v>111013128</v>
      </c>
      <c r="E232" s="98">
        <v>304388036</v>
      </c>
      <c r="F232" s="98">
        <v>193601379</v>
      </c>
      <c r="G232" s="98">
        <v>226471</v>
      </c>
    </row>
    <row r="233" spans="1:7" x14ac:dyDescent="0.25">
      <c r="A233" s="97" t="s">
        <v>314</v>
      </c>
      <c r="B233" s="249">
        <f t="shared" si="3"/>
        <v>13</v>
      </c>
      <c r="C233" s="97" t="s">
        <v>298</v>
      </c>
      <c r="D233" s="98">
        <v>111013128</v>
      </c>
      <c r="E233" s="98">
        <v>152194036</v>
      </c>
      <c r="F233" s="98">
        <v>41407379</v>
      </c>
      <c r="G233" s="98">
        <v>226471</v>
      </c>
    </row>
    <row r="234" spans="1:7" x14ac:dyDescent="0.25">
      <c r="A234" s="97" t="s">
        <v>315</v>
      </c>
      <c r="B234" s="249">
        <f t="shared" si="3"/>
        <v>13</v>
      </c>
      <c r="C234" s="97" t="s">
        <v>300</v>
      </c>
      <c r="D234" s="98">
        <v>0</v>
      </c>
      <c r="E234" s="98">
        <v>152194000</v>
      </c>
      <c r="F234" s="98">
        <v>152194000</v>
      </c>
      <c r="G234" s="98">
        <v>0</v>
      </c>
    </row>
    <row r="235" spans="1:7" x14ac:dyDescent="0.25">
      <c r="A235" s="97" t="s">
        <v>316</v>
      </c>
      <c r="B235" s="249">
        <f t="shared" si="3"/>
        <v>9</v>
      </c>
      <c r="C235" s="97" t="s">
        <v>317</v>
      </c>
      <c r="D235" s="98">
        <v>1802133144</v>
      </c>
      <c r="E235" s="98">
        <v>18186333585</v>
      </c>
      <c r="F235" s="98">
        <v>18266780075</v>
      </c>
      <c r="G235" s="98">
        <v>1882579634</v>
      </c>
    </row>
    <row r="236" spans="1:7" x14ac:dyDescent="0.25">
      <c r="A236" s="97" t="s">
        <v>318</v>
      </c>
      <c r="B236" s="249">
        <f t="shared" si="3"/>
        <v>13</v>
      </c>
      <c r="C236" s="97" t="s">
        <v>298</v>
      </c>
      <c r="D236" s="98">
        <v>1802133144</v>
      </c>
      <c r="E236" s="98">
        <v>9138752585</v>
      </c>
      <c r="F236" s="98">
        <v>9219199075</v>
      </c>
      <c r="G236" s="98">
        <v>1882579634</v>
      </c>
    </row>
    <row r="237" spans="1:7" x14ac:dyDescent="0.25">
      <c r="A237" s="97" t="s">
        <v>319</v>
      </c>
      <c r="B237" s="249">
        <f t="shared" si="3"/>
        <v>13</v>
      </c>
      <c r="C237" s="97" t="s">
        <v>300</v>
      </c>
      <c r="D237" s="98">
        <v>0</v>
      </c>
      <c r="E237" s="98">
        <v>9047581000</v>
      </c>
      <c r="F237" s="98">
        <v>9047581000</v>
      </c>
      <c r="G237" s="98">
        <v>0</v>
      </c>
    </row>
    <row r="238" spans="1:7" x14ac:dyDescent="0.25">
      <c r="A238" s="97" t="s">
        <v>320</v>
      </c>
      <c r="B238" s="249">
        <f t="shared" si="3"/>
        <v>9</v>
      </c>
      <c r="C238" s="97" t="s">
        <v>321</v>
      </c>
      <c r="D238" s="98">
        <v>205933252</v>
      </c>
      <c r="E238" s="98">
        <v>975028336</v>
      </c>
      <c r="F238" s="98">
        <v>837827887</v>
      </c>
      <c r="G238" s="98">
        <v>68732803</v>
      </c>
    </row>
    <row r="239" spans="1:7" x14ac:dyDescent="0.25">
      <c r="A239" s="97" t="s">
        <v>322</v>
      </c>
      <c r="B239" s="249">
        <f t="shared" si="3"/>
        <v>13</v>
      </c>
      <c r="C239" s="97" t="s">
        <v>323</v>
      </c>
      <c r="D239" s="98">
        <v>205933252</v>
      </c>
      <c r="E239" s="98">
        <v>488735336</v>
      </c>
      <c r="F239" s="98">
        <v>351534887</v>
      </c>
      <c r="G239" s="98">
        <v>68732803</v>
      </c>
    </row>
    <row r="240" spans="1:7" x14ac:dyDescent="0.25">
      <c r="A240" s="97" t="s">
        <v>324</v>
      </c>
      <c r="B240" s="249">
        <f t="shared" si="3"/>
        <v>13</v>
      </c>
      <c r="C240" s="97" t="s">
        <v>325</v>
      </c>
      <c r="D240" s="98">
        <v>0</v>
      </c>
      <c r="E240" s="98">
        <v>486293000</v>
      </c>
      <c r="F240" s="98">
        <v>486293000</v>
      </c>
      <c r="G240" s="98">
        <v>0</v>
      </c>
    </row>
    <row r="241" spans="1:7" x14ac:dyDescent="0.25">
      <c r="A241" s="97" t="s">
        <v>326</v>
      </c>
      <c r="B241" s="249">
        <f t="shared" si="3"/>
        <v>9</v>
      </c>
      <c r="C241" s="97" t="s">
        <v>327</v>
      </c>
      <c r="D241" s="98">
        <v>0</v>
      </c>
      <c r="E241" s="98">
        <v>1796725</v>
      </c>
      <c r="F241" s="98">
        <v>1796725</v>
      </c>
      <c r="G241" s="98">
        <v>0</v>
      </c>
    </row>
    <row r="242" spans="1:7" x14ac:dyDescent="0.25">
      <c r="A242" s="97" t="s">
        <v>328</v>
      </c>
      <c r="B242" s="249">
        <f t="shared" si="3"/>
        <v>13</v>
      </c>
      <c r="C242" s="97" t="s">
        <v>298</v>
      </c>
      <c r="D242" s="98">
        <v>0</v>
      </c>
      <c r="E242" s="98">
        <v>898725</v>
      </c>
      <c r="F242" s="98">
        <v>898725</v>
      </c>
      <c r="G242" s="98">
        <v>0</v>
      </c>
    </row>
    <row r="243" spans="1:7" x14ac:dyDescent="0.25">
      <c r="A243" s="97" t="s">
        <v>329</v>
      </c>
      <c r="B243" s="249">
        <f t="shared" si="3"/>
        <v>13</v>
      </c>
      <c r="C243" s="97" t="s">
        <v>300</v>
      </c>
      <c r="D243" s="98">
        <v>0</v>
      </c>
      <c r="E243" s="98">
        <v>898000</v>
      </c>
      <c r="F243" s="98">
        <v>898000</v>
      </c>
      <c r="G243" s="98">
        <v>0</v>
      </c>
    </row>
    <row r="244" spans="1:7" ht="30" x14ac:dyDescent="0.25">
      <c r="A244" s="97" t="s">
        <v>330</v>
      </c>
      <c r="B244" s="249">
        <f t="shared" si="3"/>
        <v>9</v>
      </c>
      <c r="C244" s="97" t="s">
        <v>331</v>
      </c>
      <c r="D244" s="98">
        <v>88220464</v>
      </c>
      <c r="E244" s="98">
        <v>828054295</v>
      </c>
      <c r="F244" s="98">
        <v>785932315</v>
      </c>
      <c r="G244" s="98">
        <v>46098484</v>
      </c>
    </row>
    <row r="245" spans="1:7" x14ac:dyDescent="0.25">
      <c r="A245" s="97" t="s">
        <v>332</v>
      </c>
      <c r="B245" s="249">
        <f t="shared" si="3"/>
        <v>13</v>
      </c>
      <c r="C245" s="97" t="s">
        <v>298</v>
      </c>
      <c r="D245" s="98">
        <v>88220464</v>
      </c>
      <c r="E245" s="98">
        <v>417363295</v>
      </c>
      <c r="F245" s="98">
        <v>375241315</v>
      </c>
      <c r="G245" s="98">
        <v>46098484</v>
      </c>
    </row>
    <row r="246" spans="1:7" x14ac:dyDescent="0.25">
      <c r="A246" s="97" t="s">
        <v>333</v>
      </c>
      <c r="B246" s="249">
        <f t="shared" si="3"/>
        <v>13</v>
      </c>
      <c r="C246" s="97" t="s">
        <v>300</v>
      </c>
      <c r="D246" s="98">
        <v>0</v>
      </c>
      <c r="E246" s="98">
        <v>410691000</v>
      </c>
      <c r="F246" s="98">
        <v>410691000</v>
      </c>
      <c r="G246" s="98">
        <v>0</v>
      </c>
    </row>
    <row r="247" spans="1:7" x14ac:dyDescent="0.25">
      <c r="A247" s="97" t="s">
        <v>334</v>
      </c>
      <c r="B247" s="249">
        <f t="shared" si="3"/>
        <v>9</v>
      </c>
      <c r="C247" s="97" t="s">
        <v>335</v>
      </c>
      <c r="D247" s="98">
        <v>0</v>
      </c>
      <c r="E247" s="98">
        <v>875</v>
      </c>
      <c r="F247" s="98">
        <v>875</v>
      </c>
      <c r="G247" s="98">
        <v>0</v>
      </c>
    </row>
    <row r="248" spans="1:7" x14ac:dyDescent="0.25">
      <c r="A248" s="97" t="s">
        <v>336</v>
      </c>
      <c r="B248" s="249">
        <f t="shared" si="3"/>
        <v>13</v>
      </c>
      <c r="C248" s="97" t="s">
        <v>298</v>
      </c>
      <c r="D248" s="98">
        <v>0</v>
      </c>
      <c r="E248" s="98">
        <v>875</v>
      </c>
      <c r="F248" s="98">
        <v>875</v>
      </c>
      <c r="G248" s="98">
        <v>0</v>
      </c>
    </row>
    <row r="249" spans="1:7" x14ac:dyDescent="0.25">
      <c r="A249" s="97" t="s">
        <v>1041</v>
      </c>
      <c r="B249" s="249">
        <f t="shared" si="3"/>
        <v>9</v>
      </c>
      <c r="C249" s="97" t="s">
        <v>1040</v>
      </c>
      <c r="D249" s="98">
        <v>0</v>
      </c>
      <c r="E249" s="98">
        <v>22571181</v>
      </c>
      <c r="F249" s="98">
        <v>33896144</v>
      </c>
      <c r="G249" s="98">
        <v>11324963</v>
      </c>
    </row>
    <row r="250" spans="1:7" x14ac:dyDescent="0.25">
      <c r="A250" s="97" t="s">
        <v>1039</v>
      </c>
      <c r="B250" s="249">
        <f t="shared" si="3"/>
        <v>13</v>
      </c>
      <c r="C250" s="97" t="s">
        <v>298</v>
      </c>
      <c r="D250" s="98">
        <v>0</v>
      </c>
      <c r="E250" s="98">
        <v>12566181</v>
      </c>
      <c r="F250" s="98">
        <v>23891144</v>
      </c>
      <c r="G250" s="98">
        <v>11324963</v>
      </c>
    </row>
    <row r="251" spans="1:7" x14ac:dyDescent="0.25">
      <c r="A251" s="97" t="s">
        <v>1038</v>
      </c>
      <c r="B251" s="249">
        <f t="shared" si="3"/>
        <v>13</v>
      </c>
      <c r="C251" s="97" t="s">
        <v>300</v>
      </c>
      <c r="D251" s="98">
        <v>0</v>
      </c>
      <c r="E251" s="98">
        <v>10005000</v>
      </c>
      <c r="F251" s="98">
        <v>10005000</v>
      </c>
      <c r="G251" s="98">
        <v>0</v>
      </c>
    </row>
    <row r="252" spans="1:7" x14ac:dyDescent="0.25">
      <c r="A252" s="97" t="s">
        <v>985</v>
      </c>
      <c r="B252" s="249">
        <f t="shared" si="3"/>
        <v>6</v>
      </c>
      <c r="C252" s="97" t="s">
        <v>337</v>
      </c>
      <c r="D252" s="98">
        <v>0</v>
      </c>
      <c r="E252" s="98">
        <v>467502900</v>
      </c>
      <c r="F252" s="98">
        <v>467502900</v>
      </c>
      <c r="G252" s="98">
        <v>0</v>
      </c>
    </row>
    <row r="253" spans="1:7" x14ac:dyDescent="0.25">
      <c r="A253" s="97" t="s">
        <v>986</v>
      </c>
      <c r="B253" s="249">
        <f t="shared" si="3"/>
        <v>9</v>
      </c>
      <c r="C253" s="97" t="s">
        <v>987</v>
      </c>
      <c r="D253" s="98">
        <v>0</v>
      </c>
      <c r="E253" s="98">
        <v>461030000</v>
      </c>
      <c r="F253" s="98">
        <v>461030000</v>
      </c>
      <c r="G253" s="98">
        <v>0</v>
      </c>
    </row>
    <row r="254" spans="1:7" x14ac:dyDescent="0.25">
      <c r="A254" s="97" t="s">
        <v>988</v>
      </c>
      <c r="B254" s="249">
        <f t="shared" si="3"/>
        <v>13</v>
      </c>
      <c r="C254" s="97" t="s">
        <v>987</v>
      </c>
      <c r="D254" s="98">
        <v>0</v>
      </c>
      <c r="E254" s="98">
        <v>461030000</v>
      </c>
      <c r="F254" s="98">
        <v>461030000</v>
      </c>
      <c r="G254" s="98">
        <v>0</v>
      </c>
    </row>
    <row r="255" spans="1:7" x14ac:dyDescent="0.25">
      <c r="A255" s="97" t="s">
        <v>989</v>
      </c>
      <c r="B255" s="249">
        <f t="shared" si="3"/>
        <v>9</v>
      </c>
      <c r="C255" s="97" t="s">
        <v>990</v>
      </c>
      <c r="D255" s="98">
        <v>0</v>
      </c>
      <c r="E255" s="98">
        <v>6472900</v>
      </c>
      <c r="F255" s="98">
        <v>6472900</v>
      </c>
      <c r="G255" s="98">
        <v>0</v>
      </c>
    </row>
    <row r="256" spans="1:7" x14ac:dyDescent="0.25">
      <c r="A256" s="97" t="s">
        <v>991</v>
      </c>
      <c r="B256" s="249">
        <f t="shared" si="3"/>
        <v>13</v>
      </c>
      <c r="C256" s="97" t="s">
        <v>990</v>
      </c>
      <c r="D256" s="98">
        <v>0</v>
      </c>
      <c r="E256" s="98">
        <v>6472900</v>
      </c>
      <c r="F256" s="98">
        <v>6472900</v>
      </c>
      <c r="G256" s="98">
        <v>0</v>
      </c>
    </row>
    <row r="257" spans="1:7" x14ac:dyDescent="0.25">
      <c r="A257" s="97" t="s">
        <v>833</v>
      </c>
      <c r="B257" s="249">
        <f t="shared" si="3"/>
        <v>6</v>
      </c>
      <c r="C257" s="97" t="s">
        <v>832</v>
      </c>
      <c r="D257" s="98">
        <v>4140422.3</v>
      </c>
      <c r="E257" s="98">
        <v>41406926.869999997</v>
      </c>
      <c r="F257" s="98">
        <v>41121390.689999998</v>
      </c>
      <c r="G257" s="98">
        <v>3854886.12</v>
      </c>
    </row>
    <row r="258" spans="1:7" x14ac:dyDescent="0.25">
      <c r="A258" s="97" t="s">
        <v>831</v>
      </c>
      <c r="B258" s="249">
        <f t="shared" si="3"/>
        <v>9</v>
      </c>
      <c r="C258" s="97" t="s">
        <v>829</v>
      </c>
      <c r="D258" s="98">
        <v>4140422.3</v>
      </c>
      <c r="E258" s="98">
        <v>26980929.620000001</v>
      </c>
      <c r="F258" s="98">
        <v>26695393.440000001</v>
      </c>
      <c r="G258" s="98">
        <v>3854886.12</v>
      </c>
    </row>
    <row r="259" spans="1:7" x14ac:dyDescent="0.25">
      <c r="A259" s="97" t="s">
        <v>830</v>
      </c>
      <c r="B259" s="249">
        <f t="shared" si="3"/>
        <v>13</v>
      </c>
      <c r="C259" s="97" t="s">
        <v>829</v>
      </c>
      <c r="D259" s="98">
        <v>4140422.3</v>
      </c>
      <c r="E259" s="98">
        <v>26980929.620000001</v>
      </c>
      <c r="F259" s="98">
        <v>26695393.440000001</v>
      </c>
      <c r="G259" s="98">
        <v>3854886.12</v>
      </c>
    </row>
    <row r="260" spans="1:7" x14ac:dyDescent="0.25">
      <c r="A260" s="97" t="s">
        <v>1037</v>
      </c>
      <c r="B260" s="249">
        <f t="shared" si="3"/>
        <v>9</v>
      </c>
      <c r="C260" s="97" t="s">
        <v>1035</v>
      </c>
      <c r="D260" s="98">
        <v>0</v>
      </c>
      <c r="E260" s="98">
        <v>792997.25</v>
      </c>
      <c r="F260" s="98">
        <v>792997.25</v>
      </c>
      <c r="G260" s="98">
        <v>0</v>
      </c>
    </row>
    <row r="261" spans="1:7" x14ac:dyDescent="0.25">
      <c r="A261" s="97" t="s">
        <v>1036</v>
      </c>
      <c r="B261" s="249">
        <f t="shared" si="3"/>
        <v>13</v>
      </c>
      <c r="C261" s="97" t="s">
        <v>1035</v>
      </c>
      <c r="D261" s="98">
        <v>0</v>
      </c>
      <c r="E261" s="98">
        <v>792997.25</v>
      </c>
      <c r="F261" s="98">
        <v>792997.25</v>
      </c>
      <c r="G261" s="98">
        <v>0</v>
      </c>
    </row>
    <row r="262" spans="1:7" x14ac:dyDescent="0.25">
      <c r="A262" s="97" t="s">
        <v>861</v>
      </c>
      <c r="B262" s="249">
        <f t="shared" si="3"/>
        <v>9</v>
      </c>
      <c r="C262" s="97" t="s">
        <v>862</v>
      </c>
      <c r="D262" s="98">
        <v>0</v>
      </c>
      <c r="E262" s="98">
        <v>13633000</v>
      </c>
      <c r="F262" s="98">
        <v>13633000</v>
      </c>
      <c r="G262" s="98">
        <v>0</v>
      </c>
    </row>
    <row r="263" spans="1:7" x14ac:dyDescent="0.25">
      <c r="A263" s="97" t="s">
        <v>863</v>
      </c>
      <c r="B263" s="249">
        <f t="shared" si="3"/>
        <v>13</v>
      </c>
      <c r="C263" s="97" t="s">
        <v>862</v>
      </c>
      <c r="D263" s="98">
        <v>0</v>
      </c>
      <c r="E263" s="98">
        <v>13633000</v>
      </c>
      <c r="F263" s="98">
        <v>13633000</v>
      </c>
      <c r="G263" s="98">
        <v>0</v>
      </c>
    </row>
    <row r="264" spans="1:7" x14ac:dyDescent="0.25">
      <c r="A264" s="97" t="s">
        <v>338</v>
      </c>
      <c r="B264" s="249">
        <f t="shared" si="3"/>
        <v>6</v>
      </c>
      <c r="C264" s="97" t="s">
        <v>339</v>
      </c>
      <c r="D264" s="98">
        <v>597090038</v>
      </c>
      <c r="E264" s="98">
        <v>895217782.92999995</v>
      </c>
      <c r="F264" s="98">
        <v>398556841.93000001</v>
      </c>
      <c r="G264" s="98">
        <v>100429097</v>
      </c>
    </row>
    <row r="265" spans="1:7" x14ac:dyDescent="0.25">
      <c r="A265" s="293" t="s">
        <v>340</v>
      </c>
      <c r="B265" s="249">
        <f t="shared" si="3"/>
        <v>9</v>
      </c>
      <c r="C265" s="97" t="s">
        <v>341</v>
      </c>
      <c r="D265" s="98">
        <v>597090038</v>
      </c>
      <c r="E265" s="98">
        <v>895217782.92999995</v>
      </c>
      <c r="F265" s="98">
        <v>398556841.93000001</v>
      </c>
      <c r="G265" s="98">
        <v>100429097</v>
      </c>
    </row>
    <row r="266" spans="1:7" x14ac:dyDescent="0.25">
      <c r="A266" s="293" t="s">
        <v>342</v>
      </c>
      <c r="B266" s="249">
        <f t="shared" ref="B266:B329" si="4">LEN(A266)</f>
        <v>13</v>
      </c>
      <c r="C266" s="97" t="s">
        <v>341</v>
      </c>
      <c r="D266" s="98">
        <v>597090038</v>
      </c>
      <c r="E266" s="98">
        <v>895217782.92999995</v>
      </c>
      <c r="F266" s="98">
        <v>398556841.93000001</v>
      </c>
      <c r="G266" s="98">
        <v>100429097</v>
      </c>
    </row>
    <row r="267" spans="1:7" x14ac:dyDescent="0.25">
      <c r="A267" s="97" t="s">
        <v>343</v>
      </c>
      <c r="B267" s="249">
        <f t="shared" si="4"/>
        <v>6</v>
      </c>
      <c r="C267" s="97" t="s">
        <v>344</v>
      </c>
      <c r="D267" s="98">
        <v>2119459379.24</v>
      </c>
      <c r="E267" s="98">
        <v>44814397118.970001</v>
      </c>
      <c r="F267" s="98">
        <v>43102892309.730003</v>
      </c>
      <c r="G267" s="98">
        <v>407954570</v>
      </c>
    </row>
    <row r="268" spans="1:7" x14ac:dyDescent="0.25">
      <c r="A268" s="97" t="s">
        <v>345</v>
      </c>
      <c r="B268" s="249">
        <f t="shared" si="4"/>
        <v>9</v>
      </c>
      <c r="C268" s="97" t="s">
        <v>346</v>
      </c>
      <c r="D268" s="98">
        <v>0</v>
      </c>
      <c r="E268" s="98">
        <v>45420000</v>
      </c>
      <c r="F268" s="98">
        <v>45420000</v>
      </c>
      <c r="G268" s="98">
        <v>0</v>
      </c>
    </row>
    <row r="269" spans="1:7" ht="30" x14ac:dyDescent="0.25">
      <c r="A269" s="97" t="s">
        <v>347</v>
      </c>
      <c r="B269" s="249">
        <f t="shared" si="4"/>
        <v>13</v>
      </c>
      <c r="C269" s="97" t="s">
        <v>348</v>
      </c>
      <c r="D269" s="98">
        <v>0</v>
      </c>
      <c r="E269" s="98">
        <v>45420000</v>
      </c>
      <c r="F269" s="98">
        <v>45420000</v>
      </c>
      <c r="G269" s="98">
        <v>0</v>
      </c>
    </row>
    <row r="270" spans="1:7" x14ac:dyDescent="0.25">
      <c r="A270" s="97" t="s">
        <v>349</v>
      </c>
      <c r="B270" s="249">
        <f t="shared" si="4"/>
        <v>9</v>
      </c>
      <c r="C270" s="97" t="s">
        <v>350</v>
      </c>
      <c r="D270" s="98">
        <v>1164533</v>
      </c>
      <c r="E270" s="98">
        <v>11839746</v>
      </c>
      <c r="F270" s="98">
        <v>11839746</v>
      </c>
      <c r="G270" s="98">
        <v>1164533</v>
      </c>
    </row>
    <row r="271" spans="1:7" x14ac:dyDescent="0.25">
      <c r="A271" s="97" t="s">
        <v>351</v>
      </c>
      <c r="B271" s="249">
        <f t="shared" si="4"/>
        <v>13</v>
      </c>
      <c r="C271" s="97" t="s">
        <v>350</v>
      </c>
      <c r="D271" s="98">
        <v>1164533</v>
      </c>
      <c r="E271" s="98">
        <v>11839746</v>
      </c>
      <c r="F271" s="98">
        <v>11839746</v>
      </c>
      <c r="G271" s="98">
        <v>1164533</v>
      </c>
    </row>
    <row r="272" spans="1:7" x14ac:dyDescent="0.25">
      <c r="A272" s="97" t="s">
        <v>352</v>
      </c>
      <c r="B272" s="249">
        <f t="shared" si="4"/>
        <v>9</v>
      </c>
      <c r="C272" s="97" t="s">
        <v>353</v>
      </c>
      <c r="D272" s="98">
        <v>31228538</v>
      </c>
      <c r="E272" s="98">
        <v>6344374</v>
      </c>
      <c r="F272" s="98">
        <v>6344374</v>
      </c>
      <c r="G272" s="98">
        <v>31228538</v>
      </c>
    </row>
    <row r="273" spans="1:7" x14ac:dyDescent="0.25">
      <c r="A273" s="97" t="s">
        <v>354</v>
      </c>
      <c r="B273" s="249">
        <f t="shared" si="4"/>
        <v>13</v>
      </c>
      <c r="C273" s="97" t="s">
        <v>353</v>
      </c>
      <c r="D273" s="98">
        <v>31228538</v>
      </c>
      <c r="E273" s="98">
        <v>6344374</v>
      </c>
      <c r="F273" s="98">
        <v>6344374</v>
      </c>
      <c r="G273" s="98">
        <v>31228538</v>
      </c>
    </row>
    <row r="274" spans="1:7" ht="30" x14ac:dyDescent="0.25">
      <c r="A274" s="97" t="s">
        <v>355</v>
      </c>
      <c r="B274" s="249">
        <f t="shared" si="4"/>
        <v>9</v>
      </c>
      <c r="C274" s="97" t="s">
        <v>356</v>
      </c>
      <c r="D274" s="98">
        <v>0</v>
      </c>
      <c r="E274" s="98">
        <v>1080190200</v>
      </c>
      <c r="F274" s="98">
        <v>1080190200</v>
      </c>
      <c r="G274" s="98">
        <v>0</v>
      </c>
    </row>
    <row r="275" spans="1:7" ht="30" x14ac:dyDescent="0.25">
      <c r="A275" s="97" t="s">
        <v>357</v>
      </c>
      <c r="B275" s="249">
        <f t="shared" si="4"/>
        <v>13</v>
      </c>
      <c r="C275" s="97" t="s">
        <v>358</v>
      </c>
      <c r="D275" s="98">
        <v>0</v>
      </c>
      <c r="E275" s="98">
        <v>720045300</v>
      </c>
      <c r="F275" s="98">
        <v>720045300</v>
      </c>
      <c r="G275" s="98">
        <v>0</v>
      </c>
    </row>
    <row r="276" spans="1:7" x14ac:dyDescent="0.25">
      <c r="A276" s="97" t="s">
        <v>359</v>
      </c>
      <c r="B276" s="249">
        <f t="shared" si="4"/>
        <v>13</v>
      </c>
      <c r="C276" s="97" t="s">
        <v>360</v>
      </c>
      <c r="D276" s="98">
        <v>0</v>
      </c>
      <c r="E276" s="98">
        <v>360144900</v>
      </c>
      <c r="F276" s="98">
        <v>360144900</v>
      </c>
      <c r="G276" s="98">
        <v>0</v>
      </c>
    </row>
    <row r="277" spans="1:7" x14ac:dyDescent="0.25">
      <c r="A277" s="97" t="s">
        <v>361</v>
      </c>
      <c r="B277" s="249">
        <f t="shared" si="4"/>
        <v>9</v>
      </c>
      <c r="C277" s="97" t="s">
        <v>362</v>
      </c>
      <c r="D277" s="98">
        <v>6123122.46</v>
      </c>
      <c r="E277" s="98">
        <v>20002735.460000001</v>
      </c>
      <c r="F277" s="98">
        <v>13879613</v>
      </c>
      <c r="G277" s="98">
        <v>0</v>
      </c>
    </row>
    <row r="278" spans="1:7" x14ac:dyDescent="0.25">
      <c r="A278" s="97" t="s">
        <v>363</v>
      </c>
      <c r="B278" s="249">
        <f t="shared" si="4"/>
        <v>13</v>
      </c>
      <c r="C278" s="97" t="s">
        <v>362</v>
      </c>
      <c r="D278" s="98">
        <v>6123122.46</v>
      </c>
      <c r="E278" s="98">
        <v>20002735.460000001</v>
      </c>
      <c r="F278" s="98">
        <v>13879613</v>
      </c>
      <c r="G278" s="98">
        <v>0</v>
      </c>
    </row>
    <row r="279" spans="1:7" x14ac:dyDescent="0.25">
      <c r="A279" s="97" t="s">
        <v>364</v>
      </c>
      <c r="B279" s="249">
        <f t="shared" si="4"/>
        <v>9</v>
      </c>
      <c r="C279" s="97" t="s">
        <v>365</v>
      </c>
      <c r="D279" s="98">
        <v>0</v>
      </c>
      <c r="E279" s="98">
        <v>2519830000</v>
      </c>
      <c r="F279" s="98">
        <v>2519830000</v>
      </c>
      <c r="G279" s="98">
        <v>0</v>
      </c>
    </row>
    <row r="280" spans="1:7" x14ac:dyDescent="0.25">
      <c r="A280" s="97" t="s">
        <v>366</v>
      </c>
      <c r="B280" s="249">
        <f t="shared" si="4"/>
        <v>13</v>
      </c>
      <c r="C280" s="97" t="s">
        <v>367</v>
      </c>
      <c r="D280" s="98">
        <v>0</v>
      </c>
      <c r="E280" s="98">
        <v>2159685100</v>
      </c>
      <c r="F280" s="98">
        <v>2159685100</v>
      </c>
      <c r="G280" s="98">
        <v>0</v>
      </c>
    </row>
    <row r="281" spans="1:7" x14ac:dyDescent="0.25">
      <c r="A281" s="97" t="s">
        <v>368</v>
      </c>
      <c r="B281" s="249">
        <f t="shared" si="4"/>
        <v>13</v>
      </c>
      <c r="C281" s="97" t="s">
        <v>369</v>
      </c>
      <c r="D281" s="98">
        <v>0</v>
      </c>
      <c r="E281" s="98">
        <v>360144900</v>
      </c>
      <c r="F281" s="98">
        <v>360144900</v>
      </c>
      <c r="G281" s="98">
        <v>0</v>
      </c>
    </row>
    <row r="282" spans="1:7" x14ac:dyDescent="0.25">
      <c r="A282" s="97" t="s">
        <v>370</v>
      </c>
      <c r="B282" s="249">
        <f t="shared" si="4"/>
        <v>9</v>
      </c>
      <c r="C282" s="97" t="s">
        <v>371</v>
      </c>
      <c r="D282" s="98">
        <v>298819160</v>
      </c>
      <c r="E282" s="98">
        <v>950694410</v>
      </c>
      <c r="F282" s="98">
        <v>651875250</v>
      </c>
      <c r="G282" s="98">
        <v>0</v>
      </c>
    </row>
    <row r="283" spans="1:7" x14ac:dyDescent="0.25">
      <c r="A283" s="97" t="s">
        <v>372</v>
      </c>
      <c r="B283" s="249">
        <f t="shared" si="4"/>
        <v>13</v>
      </c>
      <c r="C283" s="97" t="s">
        <v>371</v>
      </c>
      <c r="D283" s="98">
        <v>298819160</v>
      </c>
      <c r="E283" s="98">
        <v>950694410</v>
      </c>
      <c r="F283" s="98">
        <v>651875250</v>
      </c>
      <c r="G283" s="98">
        <v>0</v>
      </c>
    </row>
    <row r="284" spans="1:7" x14ac:dyDescent="0.25">
      <c r="A284" s="97" t="s">
        <v>373</v>
      </c>
      <c r="B284" s="249">
        <f t="shared" si="4"/>
        <v>9</v>
      </c>
      <c r="C284" s="97" t="s">
        <v>305</v>
      </c>
      <c r="D284" s="98">
        <v>1548167977.78</v>
      </c>
      <c r="E284" s="98">
        <v>39284584834.830002</v>
      </c>
      <c r="F284" s="98">
        <v>38111978356.050003</v>
      </c>
      <c r="G284" s="98">
        <v>375561499</v>
      </c>
    </row>
    <row r="285" spans="1:7" x14ac:dyDescent="0.25">
      <c r="A285" s="97" t="s">
        <v>374</v>
      </c>
      <c r="B285" s="249">
        <f t="shared" si="4"/>
        <v>13</v>
      </c>
      <c r="C285" s="97" t="s">
        <v>305</v>
      </c>
      <c r="D285" s="98">
        <v>1548167977.78</v>
      </c>
      <c r="E285" s="98">
        <v>39284584834.830002</v>
      </c>
      <c r="F285" s="98">
        <v>38111978356.050003</v>
      </c>
      <c r="G285" s="98">
        <v>375561499</v>
      </c>
    </row>
    <row r="286" spans="1:7" x14ac:dyDescent="0.25">
      <c r="A286" s="97" t="s">
        <v>375</v>
      </c>
      <c r="B286" s="249">
        <f t="shared" si="4"/>
        <v>9</v>
      </c>
      <c r="C286" s="97" t="s">
        <v>41</v>
      </c>
      <c r="D286" s="98">
        <v>233956048</v>
      </c>
      <c r="E286" s="98">
        <v>895490818.67999995</v>
      </c>
      <c r="F286" s="98">
        <v>661534770.67999995</v>
      </c>
      <c r="G286" s="98">
        <v>0</v>
      </c>
    </row>
    <row r="287" spans="1:7" x14ac:dyDescent="0.25">
      <c r="A287" s="97" t="s">
        <v>376</v>
      </c>
      <c r="B287" s="249">
        <f t="shared" si="4"/>
        <v>13</v>
      </c>
      <c r="C287" s="97" t="s">
        <v>41</v>
      </c>
      <c r="D287" s="98">
        <v>233956048</v>
      </c>
      <c r="E287" s="98">
        <v>895490818.67999995</v>
      </c>
      <c r="F287" s="98">
        <v>661534770.67999995</v>
      </c>
      <c r="G287" s="98">
        <v>0</v>
      </c>
    </row>
    <row r="288" spans="1:7" x14ac:dyDescent="0.25">
      <c r="A288" s="97" t="s">
        <v>378</v>
      </c>
      <c r="B288" s="249">
        <f t="shared" si="4"/>
        <v>3</v>
      </c>
      <c r="C288" s="97" t="s">
        <v>379</v>
      </c>
      <c r="D288" s="98">
        <v>31303295686.049999</v>
      </c>
      <c r="E288" s="98">
        <v>80194240627</v>
      </c>
      <c r="F288" s="98">
        <v>84339211379.240005</v>
      </c>
      <c r="G288" s="98">
        <v>35448266438.290001</v>
      </c>
    </row>
    <row r="289" spans="1:7" x14ac:dyDescent="0.25">
      <c r="A289" s="97" t="s">
        <v>380</v>
      </c>
      <c r="B289" s="249">
        <f t="shared" si="4"/>
        <v>6</v>
      </c>
      <c r="C289" s="97" t="s">
        <v>381</v>
      </c>
      <c r="D289" s="98">
        <v>28675086913.919998</v>
      </c>
      <c r="E289" s="98">
        <v>79861413139</v>
      </c>
      <c r="F289" s="98">
        <v>84032454106.240005</v>
      </c>
      <c r="G289" s="98">
        <v>32846127881.16</v>
      </c>
    </row>
    <row r="290" spans="1:7" x14ac:dyDescent="0.25">
      <c r="A290" s="97" t="s">
        <v>382</v>
      </c>
      <c r="B290" s="249">
        <f t="shared" si="4"/>
        <v>9</v>
      </c>
      <c r="C290" s="97" t="s">
        <v>383</v>
      </c>
      <c r="D290" s="98">
        <v>1939748</v>
      </c>
      <c r="E290" s="98">
        <v>35572650285.07</v>
      </c>
      <c r="F290" s="98">
        <v>35572650285.07</v>
      </c>
      <c r="G290" s="98">
        <v>1939748</v>
      </c>
    </row>
    <row r="291" spans="1:7" x14ac:dyDescent="0.25">
      <c r="A291" s="97" t="s">
        <v>384</v>
      </c>
      <c r="B291" s="249">
        <f t="shared" si="4"/>
        <v>13</v>
      </c>
      <c r="C291" s="97" t="s">
        <v>383</v>
      </c>
      <c r="D291" s="98">
        <v>1939748</v>
      </c>
      <c r="E291" s="98">
        <v>35572650285.07</v>
      </c>
      <c r="F291" s="98">
        <v>35572650285.07</v>
      </c>
      <c r="G291" s="98">
        <v>1939748</v>
      </c>
    </row>
    <row r="292" spans="1:7" x14ac:dyDescent="0.25">
      <c r="A292" s="97" t="s">
        <v>385</v>
      </c>
      <c r="B292" s="249">
        <f t="shared" si="4"/>
        <v>9</v>
      </c>
      <c r="C292" s="97" t="s">
        <v>386</v>
      </c>
      <c r="D292" s="98">
        <v>0</v>
      </c>
      <c r="E292" s="98">
        <v>5788099549</v>
      </c>
      <c r="F292" s="98">
        <v>5788099549</v>
      </c>
      <c r="G292" s="98">
        <v>0</v>
      </c>
    </row>
    <row r="293" spans="1:7" x14ac:dyDescent="0.25">
      <c r="A293" s="97" t="s">
        <v>387</v>
      </c>
      <c r="B293" s="249">
        <f t="shared" si="4"/>
        <v>13</v>
      </c>
      <c r="C293" s="97" t="s">
        <v>386</v>
      </c>
      <c r="D293" s="98">
        <v>0</v>
      </c>
      <c r="E293" s="98">
        <v>5788099549</v>
      </c>
      <c r="F293" s="98">
        <v>5788099549</v>
      </c>
      <c r="G293" s="98">
        <v>0</v>
      </c>
    </row>
    <row r="294" spans="1:7" x14ac:dyDescent="0.25">
      <c r="A294" s="97" t="s">
        <v>388</v>
      </c>
      <c r="B294" s="249">
        <f t="shared" si="4"/>
        <v>9</v>
      </c>
      <c r="C294" s="97" t="s">
        <v>389</v>
      </c>
      <c r="D294" s="98">
        <v>7659277839.9399996</v>
      </c>
      <c r="E294" s="98">
        <v>1256990159</v>
      </c>
      <c r="F294" s="98">
        <v>3659186921</v>
      </c>
      <c r="G294" s="98">
        <v>10061474601.940001</v>
      </c>
    </row>
    <row r="295" spans="1:7" x14ac:dyDescent="0.25">
      <c r="A295" s="97" t="s">
        <v>390</v>
      </c>
      <c r="B295" s="249">
        <f t="shared" si="4"/>
        <v>13</v>
      </c>
      <c r="C295" s="97" t="s">
        <v>389</v>
      </c>
      <c r="D295" s="98">
        <v>7659277839.9399996</v>
      </c>
      <c r="E295" s="98">
        <v>1256990159</v>
      </c>
      <c r="F295" s="98">
        <v>3659186921</v>
      </c>
      <c r="G295" s="98">
        <v>10061474601.940001</v>
      </c>
    </row>
    <row r="296" spans="1:7" x14ac:dyDescent="0.25">
      <c r="A296" s="97" t="s">
        <v>391</v>
      </c>
      <c r="B296" s="249">
        <f t="shared" si="4"/>
        <v>9</v>
      </c>
      <c r="C296" s="97" t="s">
        <v>392</v>
      </c>
      <c r="D296" s="98">
        <v>4641302818.2799997</v>
      </c>
      <c r="E296" s="98">
        <v>842513257</v>
      </c>
      <c r="F296" s="98">
        <v>1937128408</v>
      </c>
      <c r="G296" s="98">
        <v>5735917969.2799997</v>
      </c>
    </row>
    <row r="297" spans="1:7" x14ac:dyDescent="0.25">
      <c r="A297" s="97" t="s">
        <v>393</v>
      </c>
      <c r="B297" s="249">
        <f t="shared" si="4"/>
        <v>13</v>
      </c>
      <c r="C297" s="97" t="s">
        <v>392</v>
      </c>
      <c r="D297" s="98">
        <v>4641302818.2799997</v>
      </c>
      <c r="E297" s="98">
        <v>842513257</v>
      </c>
      <c r="F297" s="98">
        <v>1937128408</v>
      </c>
      <c r="G297" s="98">
        <v>5735917969.2799997</v>
      </c>
    </row>
    <row r="298" spans="1:7" x14ac:dyDescent="0.25">
      <c r="A298" s="97" t="s">
        <v>394</v>
      </c>
      <c r="B298" s="249">
        <f t="shared" si="4"/>
        <v>9</v>
      </c>
      <c r="C298" s="97" t="s">
        <v>395</v>
      </c>
      <c r="D298" s="98">
        <v>4132444803.7600002</v>
      </c>
      <c r="E298" s="98">
        <v>7037561182</v>
      </c>
      <c r="F298" s="98">
        <v>3503204112.2399998</v>
      </c>
      <c r="G298" s="98">
        <v>598087734</v>
      </c>
    </row>
    <row r="299" spans="1:7" x14ac:dyDescent="0.25">
      <c r="A299" s="97" t="s">
        <v>396</v>
      </c>
      <c r="B299" s="249">
        <f t="shared" si="4"/>
        <v>13</v>
      </c>
      <c r="C299" s="97" t="s">
        <v>395</v>
      </c>
      <c r="D299" s="98">
        <v>4132444803.7600002</v>
      </c>
      <c r="E299" s="98">
        <v>7037561182</v>
      </c>
      <c r="F299" s="98">
        <v>3503204112.2399998</v>
      </c>
      <c r="G299" s="98">
        <v>598087734</v>
      </c>
    </row>
    <row r="300" spans="1:7" x14ac:dyDescent="0.25">
      <c r="A300" s="97" t="s">
        <v>397</v>
      </c>
      <c r="B300" s="249">
        <f t="shared" si="4"/>
        <v>9</v>
      </c>
      <c r="C300" s="97" t="s">
        <v>398</v>
      </c>
      <c r="D300" s="98">
        <v>5969293094</v>
      </c>
      <c r="E300" s="98">
        <v>726638508</v>
      </c>
      <c r="F300" s="98">
        <v>5904302303</v>
      </c>
      <c r="G300" s="98">
        <v>11146956889</v>
      </c>
    </row>
    <row r="301" spans="1:7" x14ac:dyDescent="0.25">
      <c r="A301" s="97" t="s">
        <v>399</v>
      </c>
      <c r="B301" s="249">
        <f t="shared" si="4"/>
        <v>13</v>
      </c>
      <c r="C301" s="97" t="s">
        <v>398</v>
      </c>
      <c r="D301" s="98">
        <v>5969293094</v>
      </c>
      <c r="E301" s="98">
        <v>726638508</v>
      </c>
      <c r="F301" s="98">
        <v>5904302303</v>
      </c>
      <c r="G301" s="98">
        <v>11146956889</v>
      </c>
    </row>
    <row r="302" spans="1:7" x14ac:dyDescent="0.25">
      <c r="A302" s="97" t="s">
        <v>400</v>
      </c>
      <c r="B302" s="249">
        <f t="shared" si="4"/>
        <v>9</v>
      </c>
      <c r="C302" s="97" t="s">
        <v>223</v>
      </c>
      <c r="D302" s="98">
        <v>0</v>
      </c>
      <c r="E302" s="98">
        <v>103879268.63</v>
      </c>
      <c r="F302" s="98">
        <v>103879268.63</v>
      </c>
      <c r="G302" s="98">
        <v>0</v>
      </c>
    </row>
    <row r="303" spans="1:7" x14ac:dyDescent="0.25">
      <c r="A303" s="97" t="s">
        <v>401</v>
      </c>
      <c r="B303" s="249">
        <f t="shared" si="4"/>
        <v>13</v>
      </c>
      <c r="C303" s="97" t="s">
        <v>223</v>
      </c>
      <c r="D303" s="98">
        <v>0</v>
      </c>
      <c r="E303" s="98">
        <v>103879268.63</v>
      </c>
      <c r="F303" s="98">
        <v>103879268.63</v>
      </c>
      <c r="G303" s="98">
        <v>0</v>
      </c>
    </row>
    <row r="304" spans="1:7" x14ac:dyDescent="0.25">
      <c r="A304" s="97" t="s">
        <v>402</v>
      </c>
      <c r="B304" s="249">
        <f t="shared" si="4"/>
        <v>9</v>
      </c>
      <c r="C304" s="97" t="s">
        <v>403</v>
      </c>
      <c r="D304" s="98">
        <v>6138661743.9399996</v>
      </c>
      <c r="E304" s="98">
        <v>3323628017</v>
      </c>
      <c r="F304" s="98">
        <v>2414548296</v>
      </c>
      <c r="G304" s="98">
        <v>5229582022.9399996</v>
      </c>
    </row>
    <row r="305" spans="1:7" x14ac:dyDescent="0.25">
      <c r="A305" s="97" t="s">
        <v>404</v>
      </c>
      <c r="B305" s="249">
        <f t="shared" si="4"/>
        <v>13</v>
      </c>
      <c r="C305" s="97" t="s">
        <v>403</v>
      </c>
      <c r="D305" s="98">
        <v>5436270392.4300003</v>
      </c>
      <c r="E305" s="98">
        <v>3225862358</v>
      </c>
      <c r="F305" s="98">
        <v>2163288529</v>
      </c>
      <c r="G305" s="98">
        <v>4373696563.4300003</v>
      </c>
    </row>
    <row r="306" spans="1:7" x14ac:dyDescent="0.25">
      <c r="A306" s="97" t="s">
        <v>405</v>
      </c>
      <c r="B306" s="249">
        <f t="shared" si="4"/>
        <v>13</v>
      </c>
      <c r="C306" s="97" t="s">
        <v>406</v>
      </c>
      <c r="D306" s="98">
        <v>702391351.50999999</v>
      </c>
      <c r="E306" s="98">
        <v>97765659</v>
      </c>
      <c r="F306" s="98">
        <v>251259767</v>
      </c>
      <c r="G306" s="98">
        <v>855885459.50999999</v>
      </c>
    </row>
    <row r="307" spans="1:7" x14ac:dyDescent="0.25">
      <c r="A307" s="97" t="s">
        <v>407</v>
      </c>
      <c r="B307" s="249">
        <f t="shared" si="4"/>
        <v>9</v>
      </c>
      <c r="C307" s="97" t="s">
        <v>408</v>
      </c>
      <c r="D307" s="98">
        <v>132166866</v>
      </c>
      <c r="E307" s="98">
        <v>6461003240.5</v>
      </c>
      <c r="F307" s="98">
        <v>6401005290.5</v>
      </c>
      <c r="G307" s="98">
        <v>72168916</v>
      </c>
    </row>
    <row r="308" spans="1:7" x14ac:dyDescent="0.25">
      <c r="A308" s="97" t="s">
        <v>409</v>
      </c>
      <c r="B308" s="249">
        <f t="shared" si="4"/>
        <v>13</v>
      </c>
      <c r="C308" s="97" t="s">
        <v>408</v>
      </c>
      <c r="D308" s="98">
        <v>132166866</v>
      </c>
      <c r="E308" s="98">
        <v>6461003240.5</v>
      </c>
      <c r="F308" s="98">
        <v>6401005290.5</v>
      </c>
      <c r="G308" s="98">
        <v>72168916</v>
      </c>
    </row>
    <row r="309" spans="1:7" x14ac:dyDescent="0.25">
      <c r="A309" s="97" t="s">
        <v>410</v>
      </c>
      <c r="B309" s="249">
        <f t="shared" si="4"/>
        <v>9</v>
      </c>
      <c r="C309" s="97" t="s">
        <v>411</v>
      </c>
      <c r="D309" s="98">
        <v>0</v>
      </c>
      <c r="E309" s="98">
        <v>1646665400</v>
      </c>
      <c r="F309" s="98">
        <v>1646665400</v>
      </c>
      <c r="G309" s="98">
        <v>0</v>
      </c>
    </row>
    <row r="310" spans="1:7" x14ac:dyDescent="0.25">
      <c r="A310" s="97" t="s">
        <v>412</v>
      </c>
      <c r="B310" s="249">
        <f t="shared" si="4"/>
        <v>13</v>
      </c>
      <c r="C310" s="97" t="s">
        <v>411</v>
      </c>
      <c r="D310" s="98">
        <v>0</v>
      </c>
      <c r="E310" s="98">
        <v>1646665400</v>
      </c>
      <c r="F310" s="98">
        <v>1646665400</v>
      </c>
      <c r="G310" s="98">
        <v>0</v>
      </c>
    </row>
    <row r="311" spans="1:7" x14ac:dyDescent="0.25">
      <c r="A311" s="97" t="s">
        <v>413</v>
      </c>
      <c r="B311" s="249">
        <f t="shared" si="4"/>
        <v>9</v>
      </c>
      <c r="C311" s="97" t="s">
        <v>414</v>
      </c>
      <c r="D311" s="98">
        <v>0</v>
      </c>
      <c r="E311" s="98">
        <v>8792580357</v>
      </c>
      <c r="F311" s="98">
        <v>8792580357</v>
      </c>
      <c r="G311" s="98">
        <v>0</v>
      </c>
    </row>
    <row r="312" spans="1:7" x14ac:dyDescent="0.25">
      <c r="A312" s="97" t="s">
        <v>415</v>
      </c>
      <c r="B312" s="249">
        <f t="shared" si="4"/>
        <v>13</v>
      </c>
      <c r="C312" s="97" t="s">
        <v>414</v>
      </c>
      <c r="D312" s="98">
        <v>0</v>
      </c>
      <c r="E312" s="98">
        <v>8792580357</v>
      </c>
      <c r="F312" s="98">
        <v>8792580357</v>
      </c>
      <c r="G312" s="98">
        <v>0</v>
      </c>
    </row>
    <row r="313" spans="1:7" x14ac:dyDescent="0.25">
      <c r="A313" s="97" t="s">
        <v>416</v>
      </c>
      <c r="B313" s="249">
        <f t="shared" si="4"/>
        <v>9</v>
      </c>
      <c r="C313" s="97" t="s">
        <v>417</v>
      </c>
      <c r="D313" s="98">
        <v>0</v>
      </c>
      <c r="E313" s="98">
        <v>5366101142</v>
      </c>
      <c r="F313" s="98">
        <v>5366101142</v>
      </c>
      <c r="G313" s="98">
        <v>0</v>
      </c>
    </row>
    <row r="314" spans="1:7" x14ac:dyDescent="0.25">
      <c r="A314" s="97" t="s">
        <v>418</v>
      </c>
      <c r="B314" s="249">
        <f t="shared" si="4"/>
        <v>13</v>
      </c>
      <c r="C314" s="97" t="s">
        <v>417</v>
      </c>
      <c r="D314" s="98">
        <v>0</v>
      </c>
      <c r="E314" s="98">
        <v>5366101142</v>
      </c>
      <c r="F314" s="98">
        <v>5366101142</v>
      </c>
      <c r="G314" s="98">
        <v>0</v>
      </c>
    </row>
    <row r="315" spans="1:7" x14ac:dyDescent="0.25">
      <c r="A315" s="97" t="s">
        <v>419</v>
      </c>
      <c r="B315" s="249">
        <f t="shared" si="4"/>
        <v>9</v>
      </c>
      <c r="C315" s="97" t="s">
        <v>420</v>
      </c>
      <c r="D315" s="98">
        <v>0</v>
      </c>
      <c r="E315" s="98">
        <v>2879399100</v>
      </c>
      <c r="F315" s="98">
        <v>2879399100</v>
      </c>
      <c r="G315" s="98">
        <v>0</v>
      </c>
    </row>
    <row r="316" spans="1:7" x14ac:dyDescent="0.25">
      <c r="A316" s="97" t="s">
        <v>421</v>
      </c>
      <c r="B316" s="249">
        <f t="shared" si="4"/>
        <v>13</v>
      </c>
      <c r="C316" s="97" t="s">
        <v>420</v>
      </c>
      <c r="D316" s="98">
        <v>0</v>
      </c>
      <c r="E316" s="98">
        <v>2879399100</v>
      </c>
      <c r="F316" s="98">
        <v>2879399100</v>
      </c>
      <c r="G316" s="98">
        <v>0</v>
      </c>
    </row>
    <row r="317" spans="1:7" x14ac:dyDescent="0.25">
      <c r="A317" s="97" t="s">
        <v>422</v>
      </c>
      <c r="B317" s="249">
        <f t="shared" si="4"/>
        <v>9</v>
      </c>
      <c r="C317" s="97" t="s">
        <v>423</v>
      </c>
      <c r="D317" s="98">
        <v>0</v>
      </c>
      <c r="E317" s="98">
        <v>63703673.799999997</v>
      </c>
      <c r="F317" s="98">
        <v>63703673.799999997</v>
      </c>
      <c r="G317" s="98">
        <v>0</v>
      </c>
    </row>
    <row r="318" spans="1:7" x14ac:dyDescent="0.25">
      <c r="A318" s="97" t="s">
        <v>424</v>
      </c>
      <c r="B318" s="249">
        <f t="shared" si="4"/>
        <v>13</v>
      </c>
      <c r="C318" s="97" t="s">
        <v>423</v>
      </c>
      <c r="D318" s="98">
        <v>0</v>
      </c>
      <c r="E318" s="98">
        <v>63703673.799999997</v>
      </c>
      <c r="F318" s="98">
        <v>63703673.799999997</v>
      </c>
      <c r="G318" s="98">
        <v>0</v>
      </c>
    </row>
    <row r="319" spans="1:7" x14ac:dyDescent="0.25">
      <c r="A319" s="97" t="s">
        <v>425</v>
      </c>
      <c r="B319" s="249">
        <f t="shared" si="4"/>
        <v>6</v>
      </c>
      <c r="C319" s="97" t="s">
        <v>426</v>
      </c>
      <c r="D319" s="98">
        <v>2628208772.1300001</v>
      </c>
      <c r="E319" s="98">
        <v>332827488</v>
      </c>
      <c r="F319" s="98">
        <v>306757273</v>
      </c>
      <c r="G319" s="98">
        <v>2602138557.1300001</v>
      </c>
    </row>
    <row r="320" spans="1:7" x14ac:dyDescent="0.25">
      <c r="A320" s="97" t="s">
        <v>427</v>
      </c>
      <c r="B320" s="249">
        <f t="shared" si="4"/>
        <v>9</v>
      </c>
      <c r="C320" s="97" t="s">
        <v>403</v>
      </c>
      <c r="D320" s="98">
        <v>2628208772.1300001</v>
      </c>
      <c r="E320" s="98">
        <v>52140430</v>
      </c>
      <c r="F320" s="98">
        <v>26070215</v>
      </c>
      <c r="G320" s="98">
        <v>2602138557.1300001</v>
      </c>
    </row>
    <row r="321" spans="1:7" x14ac:dyDescent="0.25">
      <c r="A321" s="97" t="s">
        <v>428</v>
      </c>
      <c r="B321" s="249">
        <f t="shared" si="4"/>
        <v>13</v>
      </c>
      <c r="C321" s="97" t="s">
        <v>403</v>
      </c>
      <c r="D321" s="98">
        <v>2628208772.1300001</v>
      </c>
      <c r="E321" s="98">
        <v>52140430</v>
      </c>
      <c r="F321" s="98">
        <v>26070215</v>
      </c>
      <c r="G321" s="98">
        <v>2602138557.1300001</v>
      </c>
    </row>
    <row r="322" spans="1:7" x14ac:dyDescent="0.25">
      <c r="A322" s="97" t="s">
        <v>974</v>
      </c>
      <c r="B322" s="249">
        <f t="shared" si="4"/>
        <v>9</v>
      </c>
      <c r="C322" s="97" t="s">
        <v>972</v>
      </c>
      <c r="D322" s="98">
        <v>0</v>
      </c>
      <c r="E322" s="98">
        <v>280687058</v>
      </c>
      <c r="F322" s="98">
        <v>280687058</v>
      </c>
      <c r="G322" s="98">
        <v>0</v>
      </c>
    </row>
    <row r="323" spans="1:7" x14ac:dyDescent="0.25">
      <c r="A323" s="97" t="s">
        <v>973</v>
      </c>
      <c r="B323" s="249">
        <f t="shared" si="4"/>
        <v>13</v>
      </c>
      <c r="C323" s="97" t="s">
        <v>972</v>
      </c>
      <c r="D323" s="98">
        <v>0</v>
      </c>
      <c r="E323" s="98">
        <v>280687058</v>
      </c>
      <c r="F323" s="98">
        <v>280687058</v>
      </c>
      <c r="G323" s="98">
        <v>0</v>
      </c>
    </row>
    <row r="324" spans="1:7" x14ac:dyDescent="0.25">
      <c r="A324" s="97" t="s">
        <v>429</v>
      </c>
      <c r="B324" s="249">
        <f t="shared" si="4"/>
        <v>3</v>
      </c>
      <c r="C324" s="97" t="s">
        <v>430</v>
      </c>
      <c r="D324" s="98">
        <v>3883809656.6799998</v>
      </c>
      <c r="E324" s="98">
        <v>6901083.5099999998</v>
      </c>
      <c r="F324" s="98">
        <v>21341832.120000001</v>
      </c>
      <c r="G324" s="98">
        <v>3898250405.29</v>
      </c>
    </row>
    <row r="325" spans="1:7" x14ac:dyDescent="0.25">
      <c r="A325" s="97" t="s">
        <v>431</v>
      </c>
      <c r="B325" s="249">
        <f t="shared" si="4"/>
        <v>6</v>
      </c>
      <c r="C325" s="97" t="s">
        <v>432</v>
      </c>
      <c r="D325" s="98">
        <v>3883809656.6799998</v>
      </c>
      <c r="E325" s="98">
        <v>6901083.5099999998</v>
      </c>
      <c r="F325" s="98">
        <v>21341832.120000001</v>
      </c>
      <c r="G325" s="98">
        <v>3898250405.29</v>
      </c>
    </row>
    <row r="326" spans="1:7" x14ac:dyDescent="0.25">
      <c r="A326" s="293" t="s">
        <v>433</v>
      </c>
      <c r="B326" s="249">
        <f t="shared" si="4"/>
        <v>9</v>
      </c>
      <c r="C326" s="97" t="s">
        <v>434</v>
      </c>
      <c r="D326" s="98">
        <v>3883809656.6799998</v>
      </c>
      <c r="E326" s="98">
        <v>6901083.5099999998</v>
      </c>
      <c r="F326" s="98">
        <v>21341832.120000001</v>
      </c>
      <c r="G326" s="98">
        <v>3898250405.29</v>
      </c>
    </row>
    <row r="327" spans="1:7" x14ac:dyDescent="0.25">
      <c r="A327" s="293" t="s">
        <v>435</v>
      </c>
      <c r="B327" s="249">
        <f t="shared" si="4"/>
        <v>13</v>
      </c>
      <c r="C327" s="97" t="s">
        <v>434</v>
      </c>
      <c r="D327" s="98">
        <v>3883809656.6799998</v>
      </c>
      <c r="E327" s="98">
        <v>6901083.5099999998</v>
      </c>
      <c r="F327" s="98">
        <v>21341832.120000001</v>
      </c>
      <c r="G327" s="98">
        <v>3898250405.29</v>
      </c>
    </row>
    <row r="328" spans="1:7" x14ac:dyDescent="0.25">
      <c r="A328" s="97" t="s">
        <v>436</v>
      </c>
      <c r="B328" s="249">
        <f t="shared" si="4"/>
        <v>1</v>
      </c>
      <c r="C328" s="97" t="s">
        <v>437</v>
      </c>
      <c r="D328" s="98">
        <v>123813981626.899</v>
      </c>
      <c r="E328" s="98">
        <v>316828582.57999998</v>
      </c>
      <c r="F328" s="98">
        <v>181516785.47999999</v>
      </c>
      <c r="G328" s="98">
        <v>123678669829.799</v>
      </c>
    </row>
    <row r="329" spans="1:7" x14ac:dyDescent="0.25">
      <c r="A329" s="97" t="s">
        <v>438</v>
      </c>
      <c r="B329" s="249">
        <f t="shared" si="4"/>
        <v>3</v>
      </c>
      <c r="C329" s="97" t="s">
        <v>439</v>
      </c>
      <c r="D329" s="98">
        <v>123813981626.899</v>
      </c>
      <c r="E329" s="98">
        <v>316828582.57999998</v>
      </c>
      <c r="F329" s="98">
        <v>181516785.47999999</v>
      </c>
      <c r="G329" s="98">
        <v>123678669829.799</v>
      </c>
    </row>
    <row r="330" spans="1:7" x14ac:dyDescent="0.25">
      <c r="A330" s="97" t="s">
        <v>440</v>
      </c>
      <c r="B330" s="249">
        <f t="shared" ref="B330:B393" si="5">LEN(A330)</f>
        <v>6</v>
      </c>
      <c r="C330" s="97" t="s">
        <v>441</v>
      </c>
      <c r="D330" s="98">
        <v>-53788504787.151001</v>
      </c>
      <c r="E330" s="98">
        <v>0</v>
      </c>
      <c r="F330" s="98">
        <v>0</v>
      </c>
      <c r="G330" s="98">
        <v>-53788504787.151001</v>
      </c>
    </row>
    <row r="331" spans="1:7" x14ac:dyDescent="0.25">
      <c r="A331" s="97" t="s">
        <v>442</v>
      </c>
      <c r="B331" s="249">
        <f t="shared" si="5"/>
        <v>9</v>
      </c>
      <c r="C331" s="97" t="s">
        <v>443</v>
      </c>
      <c r="D331" s="98">
        <v>-53788504787.151001</v>
      </c>
      <c r="E331" s="98">
        <v>0</v>
      </c>
      <c r="F331" s="98">
        <v>0</v>
      </c>
      <c r="G331" s="98">
        <v>-53788504787.151001</v>
      </c>
    </row>
    <row r="332" spans="1:7" x14ac:dyDescent="0.25">
      <c r="A332" s="97" t="s">
        <v>444</v>
      </c>
      <c r="B332" s="249">
        <f t="shared" si="5"/>
        <v>13</v>
      </c>
      <c r="C332" s="97" t="s">
        <v>445</v>
      </c>
      <c r="D332" s="98">
        <v>-53788504787.151001</v>
      </c>
      <c r="E332" s="98">
        <v>0</v>
      </c>
      <c r="F332" s="98">
        <v>0</v>
      </c>
      <c r="G332" s="98">
        <v>-53788504787.151001</v>
      </c>
    </row>
    <row r="333" spans="1:7" x14ac:dyDescent="0.25">
      <c r="A333" s="97" t="s">
        <v>446</v>
      </c>
      <c r="B333" s="249">
        <f t="shared" si="5"/>
        <v>6</v>
      </c>
      <c r="C333" s="97" t="s">
        <v>447</v>
      </c>
      <c r="D333" s="98">
        <v>177602486414.04999</v>
      </c>
      <c r="E333" s="98">
        <v>316828582.57999998</v>
      </c>
      <c r="F333" s="98">
        <v>181516785.47999999</v>
      </c>
      <c r="G333" s="98">
        <v>177467174616.95001</v>
      </c>
    </row>
    <row r="334" spans="1:7" x14ac:dyDescent="0.25">
      <c r="A334" s="97" t="s">
        <v>448</v>
      </c>
      <c r="B334" s="249">
        <f t="shared" si="5"/>
        <v>9</v>
      </c>
      <c r="C334" s="97" t="s">
        <v>449</v>
      </c>
      <c r="D334" s="98">
        <v>215781882354.70001</v>
      </c>
      <c r="E334" s="98">
        <v>3319323</v>
      </c>
      <c r="F334" s="98">
        <v>4119323</v>
      </c>
      <c r="G334" s="98">
        <v>215782682354.70001</v>
      </c>
    </row>
    <row r="335" spans="1:7" x14ac:dyDescent="0.25">
      <c r="A335" s="97" t="s">
        <v>450</v>
      </c>
      <c r="B335" s="249">
        <f t="shared" si="5"/>
        <v>13</v>
      </c>
      <c r="C335" s="97" t="s">
        <v>449</v>
      </c>
      <c r="D335" s="98">
        <v>220003710979.48001</v>
      </c>
      <c r="E335" s="98">
        <v>0</v>
      </c>
      <c r="F335" s="98">
        <v>0</v>
      </c>
      <c r="G335" s="98">
        <v>220003710979.48001</v>
      </c>
    </row>
    <row r="336" spans="1:7" ht="30" x14ac:dyDescent="0.25">
      <c r="A336" s="97" t="s">
        <v>451</v>
      </c>
      <c r="B336" s="249">
        <f t="shared" si="5"/>
        <v>13</v>
      </c>
      <c r="C336" s="97" t="s">
        <v>452</v>
      </c>
      <c r="D336" s="98">
        <v>-4221828624.7800002</v>
      </c>
      <c r="E336" s="98">
        <v>3319323</v>
      </c>
      <c r="F336" s="98">
        <v>4119323</v>
      </c>
      <c r="G336" s="98">
        <v>-4221028624.7800002</v>
      </c>
    </row>
    <row r="337" spans="1:7" x14ac:dyDescent="0.25">
      <c r="A337" s="97" t="s">
        <v>453</v>
      </c>
      <c r="B337" s="249">
        <f t="shared" si="5"/>
        <v>9</v>
      </c>
      <c r="C337" s="97" t="s">
        <v>454</v>
      </c>
      <c r="D337" s="98">
        <v>-38179395940.650002</v>
      </c>
      <c r="E337" s="98">
        <v>313509259.57999998</v>
      </c>
      <c r="F337" s="98">
        <v>177397462.47999999</v>
      </c>
      <c r="G337" s="98">
        <v>-38315507737.75</v>
      </c>
    </row>
    <row r="338" spans="1:7" x14ac:dyDescent="0.25">
      <c r="A338" s="97" t="s">
        <v>455</v>
      </c>
      <c r="B338" s="249">
        <f t="shared" si="5"/>
        <v>13</v>
      </c>
      <c r="C338" s="97" t="s">
        <v>454</v>
      </c>
      <c r="D338" s="98">
        <v>-33862237783.119999</v>
      </c>
      <c r="E338" s="98">
        <v>0</v>
      </c>
      <c r="F338" s="98">
        <v>0</v>
      </c>
      <c r="G338" s="98">
        <v>-33862237783.119999</v>
      </c>
    </row>
    <row r="339" spans="1:7" ht="30" x14ac:dyDescent="0.25">
      <c r="A339" s="97" t="s">
        <v>456</v>
      </c>
      <c r="B339" s="249">
        <f t="shared" si="5"/>
        <v>13</v>
      </c>
      <c r="C339" s="97" t="s">
        <v>452</v>
      </c>
      <c r="D339" s="98">
        <v>-4317158157.5299997</v>
      </c>
      <c r="E339" s="98">
        <v>313509259.57999998</v>
      </c>
      <c r="F339" s="98">
        <v>177397462.47999999</v>
      </c>
      <c r="G339" s="98">
        <v>-4453269954.6300001</v>
      </c>
    </row>
    <row r="340" spans="1:7" x14ac:dyDescent="0.25">
      <c r="A340" s="97" t="s">
        <v>459</v>
      </c>
      <c r="B340" s="249">
        <f t="shared" si="5"/>
        <v>1</v>
      </c>
      <c r="C340" s="97" t="s">
        <v>460</v>
      </c>
      <c r="D340" s="98">
        <v>159390221193.26001</v>
      </c>
      <c r="E340" s="98">
        <v>280941106.88</v>
      </c>
      <c r="F340" s="98">
        <v>195825109122.62</v>
      </c>
      <c r="G340" s="98">
        <v>354934389209</v>
      </c>
    </row>
    <row r="341" spans="1:7" x14ac:dyDescent="0.25">
      <c r="A341" s="97" t="s">
        <v>461</v>
      </c>
      <c r="B341" s="249">
        <f t="shared" si="5"/>
        <v>3</v>
      </c>
      <c r="C341" s="97" t="s">
        <v>462</v>
      </c>
      <c r="D341" s="98">
        <v>2275241</v>
      </c>
      <c r="E341" s="98">
        <v>258540</v>
      </c>
      <c r="F341" s="98">
        <v>3567844</v>
      </c>
      <c r="G341" s="98">
        <v>5584545</v>
      </c>
    </row>
    <row r="342" spans="1:7" ht="30" x14ac:dyDescent="0.25">
      <c r="A342" s="97" t="s">
        <v>463</v>
      </c>
      <c r="B342" s="249">
        <f t="shared" si="5"/>
        <v>6</v>
      </c>
      <c r="C342" s="97" t="s">
        <v>951</v>
      </c>
      <c r="D342" s="98">
        <v>2275241</v>
      </c>
      <c r="E342" s="98">
        <v>258540</v>
      </c>
      <c r="F342" s="98">
        <v>3567844</v>
      </c>
      <c r="G342" s="98">
        <v>5584545</v>
      </c>
    </row>
    <row r="343" spans="1:7" x14ac:dyDescent="0.25">
      <c r="A343" s="97" t="s">
        <v>464</v>
      </c>
      <c r="B343" s="249">
        <f t="shared" si="5"/>
        <v>9</v>
      </c>
      <c r="C343" s="97" t="s">
        <v>28</v>
      </c>
      <c r="D343" s="98">
        <v>2275241</v>
      </c>
      <c r="E343" s="98">
        <v>258540</v>
      </c>
      <c r="F343" s="98">
        <v>3567844</v>
      </c>
      <c r="G343" s="98">
        <v>5584545</v>
      </c>
    </row>
    <row r="344" spans="1:7" x14ac:dyDescent="0.25">
      <c r="A344" s="97" t="s">
        <v>465</v>
      </c>
      <c r="B344" s="249">
        <f t="shared" si="5"/>
        <v>13</v>
      </c>
      <c r="C344" s="97" t="s">
        <v>28</v>
      </c>
      <c r="D344" s="98">
        <v>2275241</v>
      </c>
      <c r="E344" s="98">
        <v>258540</v>
      </c>
      <c r="F344" s="98">
        <v>3567844</v>
      </c>
      <c r="G344" s="98">
        <v>5584545</v>
      </c>
    </row>
    <row r="345" spans="1:7" x14ac:dyDescent="0.25">
      <c r="A345" s="97" t="s">
        <v>993</v>
      </c>
      <c r="B345" s="249">
        <f t="shared" si="5"/>
        <v>3</v>
      </c>
      <c r="C345" s="97" t="s">
        <v>466</v>
      </c>
      <c r="D345" s="98">
        <v>176450</v>
      </c>
      <c r="E345" s="98">
        <v>133000</v>
      </c>
      <c r="F345" s="98">
        <v>232850</v>
      </c>
      <c r="G345" s="98">
        <v>276300</v>
      </c>
    </row>
    <row r="346" spans="1:7" x14ac:dyDescent="0.25">
      <c r="A346" s="97" t="s">
        <v>994</v>
      </c>
      <c r="B346" s="249">
        <f t="shared" si="5"/>
        <v>6</v>
      </c>
      <c r="C346" s="97" t="s">
        <v>995</v>
      </c>
      <c r="D346" s="98">
        <v>176450</v>
      </c>
      <c r="E346" s="98">
        <v>133000</v>
      </c>
      <c r="F346" s="98">
        <v>232850</v>
      </c>
      <c r="G346" s="98">
        <v>276300</v>
      </c>
    </row>
    <row r="347" spans="1:7" x14ac:dyDescent="0.25">
      <c r="A347" s="97" t="s">
        <v>996</v>
      </c>
      <c r="B347" s="249">
        <f t="shared" si="5"/>
        <v>9</v>
      </c>
      <c r="C347" s="97" t="s">
        <v>997</v>
      </c>
      <c r="D347" s="98">
        <v>176450</v>
      </c>
      <c r="E347" s="98">
        <v>133000</v>
      </c>
      <c r="F347" s="98">
        <v>232850</v>
      </c>
      <c r="G347" s="98">
        <v>276300</v>
      </c>
    </row>
    <row r="348" spans="1:7" x14ac:dyDescent="0.25">
      <c r="A348" s="97" t="s">
        <v>998</v>
      </c>
      <c r="B348" s="249">
        <f t="shared" si="5"/>
        <v>13</v>
      </c>
      <c r="C348" s="97" t="s">
        <v>997</v>
      </c>
      <c r="D348" s="98">
        <v>176450</v>
      </c>
      <c r="E348" s="98">
        <v>133000</v>
      </c>
      <c r="F348" s="98">
        <v>232850</v>
      </c>
      <c r="G348" s="98">
        <v>276300</v>
      </c>
    </row>
    <row r="349" spans="1:7" x14ac:dyDescent="0.25">
      <c r="A349" s="97" t="s">
        <v>467</v>
      </c>
      <c r="B349" s="249">
        <f t="shared" si="5"/>
        <v>3</v>
      </c>
      <c r="C349" s="97" t="s">
        <v>468</v>
      </c>
      <c r="D349" s="98">
        <v>154132165355.78</v>
      </c>
      <c r="E349" s="98">
        <v>206407231.59999999</v>
      </c>
      <c r="F349" s="98">
        <v>195291239866.51001</v>
      </c>
      <c r="G349" s="98">
        <v>349216997990.69</v>
      </c>
    </row>
    <row r="350" spans="1:7" x14ac:dyDescent="0.25">
      <c r="A350" s="97" t="s">
        <v>469</v>
      </c>
      <c r="B350" s="249">
        <f t="shared" si="5"/>
        <v>6</v>
      </c>
      <c r="C350" s="97" t="s">
        <v>470</v>
      </c>
      <c r="D350" s="98">
        <v>142953114124.78</v>
      </c>
      <c r="E350" s="98">
        <v>206407231.59999999</v>
      </c>
      <c r="F350" s="98">
        <v>184756768122.51001</v>
      </c>
      <c r="G350" s="98">
        <v>327503475015.69</v>
      </c>
    </row>
    <row r="351" spans="1:7" x14ac:dyDescent="0.25">
      <c r="A351" s="97" t="s">
        <v>471</v>
      </c>
      <c r="B351" s="249">
        <f t="shared" si="5"/>
        <v>9</v>
      </c>
      <c r="C351" s="97" t="s">
        <v>472</v>
      </c>
      <c r="D351" s="98">
        <v>134185943627.28</v>
      </c>
      <c r="E351" s="98">
        <v>206407231.59999999</v>
      </c>
      <c r="F351" s="98">
        <v>134106698658.07001</v>
      </c>
      <c r="G351" s="98">
        <v>268086235053.75</v>
      </c>
    </row>
    <row r="352" spans="1:7" x14ac:dyDescent="0.25">
      <c r="A352" s="97" t="s">
        <v>473</v>
      </c>
      <c r="B352" s="249">
        <f t="shared" si="5"/>
        <v>9</v>
      </c>
      <c r="C352" s="97" t="s">
        <v>474</v>
      </c>
      <c r="D352" s="98">
        <v>8767170497.5</v>
      </c>
      <c r="E352" s="98">
        <v>0</v>
      </c>
      <c r="F352" s="98">
        <v>50650069464.440002</v>
      </c>
      <c r="G352" s="98">
        <v>59417239961.940002</v>
      </c>
    </row>
    <row r="353" spans="1:7" x14ac:dyDescent="0.25">
      <c r="A353" s="97" t="s">
        <v>475</v>
      </c>
      <c r="B353" s="249">
        <f t="shared" si="5"/>
        <v>6</v>
      </c>
      <c r="C353" s="97" t="s">
        <v>476</v>
      </c>
      <c r="D353" s="98">
        <v>11179051231</v>
      </c>
      <c r="E353" s="98">
        <v>0</v>
      </c>
      <c r="F353" s="98">
        <v>10534471744</v>
      </c>
      <c r="G353" s="98">
        <v>21713522975</v>
      </c>
    </row>
    <row r="354" spans="1:7" x14ac:dyDescent="0.25">
      <c r="A354" s="97" t="s">
        <v>477</v>
      </c>
      <c r="B354" s="249">
        <f t="shared" si="5"/>
        <v>9</v>
      </c>
      <c r="C354" s="97" t="s">
        <v>478</v>
      </c>
      <c r="D354" s="98">
        <v>11179051231</v>
      </c>
      <c r="E354" s="98">
        <v>0</v>
      </c>
      <c r="F354" s="98">
        <v>10534471744</v>
      </c>
      <c r="G354" s="98">
        <v>21713522975</v>
      </c>
    </row>
    <row r="355" spans="1:7" x14ac:dyDescent="0.25">
      <c r="A355" s="97" t="s">
        <v>479</v>
      </c>
      <c r="B355" s="249">
        <f t="shared" si="5"/>
        <v>3</v>
      </c>
      <c r="C355" s="97" t="s">
        <v>480</v>
      </c>
      <c r="D355" s="98">
        <v>5255604146.4799995</v>
      </c>
      <c r="E355" s="98">
        <v>74142335.280000001</v>
      </c>
      <c r="F355" s="98">
        <v>530068562.11000001</v>
      </c>
      <c r="G355" s="98">
        <v>5711530373.3100004</v>
      </c>
    </row>
    <row r="356" spans="1:7" x14ac:dyDescent="0.25">
      <c r="A356" s="97" t="s">
        <v>950</v>
      </c>
      <c r="B356" s="249">
        <f t="shared" si="5"/>
        <v>6</v>
      </c>
      <c r="C356" s="97" t="s">
        <v>909</v>
      </c>
      <c r="D356" s="98">
        <v>142929283.22</v>
      </c>
      <c r="E356" s="98">
        <v>0</v>
      </c>
      <c r="F356" s="98">
        <v>104019179.22</v>
      </c>
      <c r="G356" s="98">
        <v>246948462.44</v>
      </c>
    </row>
    <row r="357" spans="1:7" ht="30" x14ac:dyDescent="0.25">
      <c r="A357" s="97" t="s">
        <v>949</v>
      </c>
      <c r="B357" s="249">
        <f t="shared" si="5"/>
        <v>9</v>
      </c>
      <c r="C357" s="97" t="s">
        <v>947</v>
      </c>
      <c r="D357" s="98">
        <v>142929283.22</v>
      </c>
      <c r="E357" s="98">
        <v>0</v>
      </c>
      <c r="F357" s="98">
        <v>104019179.22</v>
      </c>
      <c r="G357" s="98">
        <v>246948462.44</v>
      </c>
    </row>
    <row r="358" spans="1:7" ht="30" x14ac:dyDescent="0.25">
      <c r="A358" s="97" t="s">
        <v>948</v>
      </c>
      <c r="B358" s="249">
        <f t="shared" si="5"/>
        <v>13</v>
      </c>
      <c r="C358" s="97" t="s">
        <v>947</v>
      </c>
      <c r="D358" s="98">
        <v>142929283.22</v>
      </c>
      <c r="E358" s="98">
        <v>0</v>
      </c>
      <c r="F358" s="98">
        <v>104019179.22</v>
      </c>
      <c r="G358" s="98">
        <v>246948462.44</v>
      </c>
    </row>
    <row r="359" spans="1:7" x14ac:dyDescent="0.25">
      <c r="A359" s="97" t="s">
        <v>481</v>
      </c>
      <c r="B359" s="249">
        <f t="shared" si="5"/>
        <v>6</v>
      </c>
      <c r="C359" s="97" t="s">
        <v>482</v>
      </c>
      <c r="D359" s="98">
        <v>309014471.76999998</v>
      </c>
      <c r="E359" s="98">
        <v>74142335.280000001</v>
      </c>
      <c r="F359" s="98">
        <v>375752971.45999998</v>
      </c>
      <c r="G359" s="98">
        <v>610625107.95000005</v>
      </c>
    </row>
    <row r="360" spans="1:7" x14ac:dyDescent="0.25">
      <c r="A360" s="97" t="s">
        <v>483</v>
      </c>
      <c r="B360" s="249">
        <f t="shared" si="5"/>
        <v>9</v>
      </c>
      <c r="C360" s="97" t="s">
        <v>41</v>
      </c>
      <c r="D360" s="98">
        <v>36507834.259999998</v>
      </c>
      <c r="E360" s="98">
        <v>70251035.280000001</v>
      </c>
      <c r="F360" s="98">
        <v>140502070.56</v>
      </c>
      <c r="G360" s="98">
        <v>106758869.54000001</v>
      </c>
    </row>
    <row r="361" spans="1:7" x14ac:dyDescent="0.25">
      <c r="A361" s="97" t="s">
        <v>484</v>
      </c>
      <c r="B361" s="249">
        <f t="shared" si="5"/>
        <v>13</v>
      </c>
      <c r="C361" s="97" t="s">
        <v>485</v>
      </c>
      <c r="D361" s="98">
        <v>36507834.259999998</v>
      </c>
      <c r="E361" s="98">
        <v>70251035.280000001</v>
      </c>
      <c r="F361" s="98">
        <v>140502070.56</v>
      </c>
      <c r="G361" s="98">
        <v>106758869.54000001</v>
      </c>
    </row>
    <row r="362" spans="1:7" x14ac:dyDescent="0.25">
      <c r="A362" s="97" t="s">
        <v>486</v>
      </c>
      <c r="B362" s="249">
        <f t="shared" si="5"/>
        <v>9</v>
      </c>
      <c r="C362" s="97" t="s">
        <v>33</v>
      </c>
      <c r="D362" s="98">
        <v>269398877</v>
      </c>
      <c r="E362" s="98">
        <v>3891300</v>
      </c>
      <c r="F362" s="98">
        <v>192970354</v>
      </c>
      <c r="G362" s="98">
        <v>458477931</v>
      </c>
    </row>
    <row r="363" spans="1:7" x14ac:dyDescent="0.25">
      <c r="A363" s="97" t="s">
        <v>487</v>
      </c>
      <c r="B363" s="249">
        <f t="shared" si="5"/>
        <v>13</v>
      </c>
      <c r="C363" s="97" t="s">
        <v>33</v>
      </c>
      <c r="D363" s="98">
        <v>269398877</v>
      </c>
      <c r="E363" s="98">
        <v>3891300</v>
      </c>
      <c r="F363" s="98">
        <v>192970354</v>
      </c>
      <c r="G363" s="98">
        <v>458477931</v>
      </c>
    </row>
    <row r="364" spans="1:7" x14ac:dyDescent="0.25">
      <c r="A364" s="97" t="s">
        <v>1022</v>
      </c>
      <c r="B364" s="249">
        <f t="shared" si="5"/>
        <v>9</v>
      </c>
      <c r="C364" s="97" t="s">
        <v>1020</v>
      </c>
      <c r="D364" s="98">
        <v>1300000</v>
      </c>
      <c r="E364" s="98">
        <v>0</v>
      </c>
      <c r="F364" s="98">
        <v>7991475</v>
      </c>
      <c r="G364" s="98">
        <v>9291475</v>
      </c>
    </row>
    <row r="365" spans="1:7" x14ac:dyDescent="0.25">
      <c r="A365" s="293" t="s">
        <v>1021</v>
      </c>
      <c r="B365" s="249">
        <f t="shared" si="5"/>
        <v>13</v>
      </c>
      <c r="C365" s="97" t="s">
        <v>1020</v>
      </c>
      <c r="D365" s="98">
        <v>1300000</v>
      </c>
      <c r="E365" s="98">
        <v>0</v>
      </c>
      <c r="F365" s="98">
        <v>7991475</v>
      </c>
      <c r="G365" s="98">
        <v>9291475</v>
      </c>
    </row>
    <row r="366" spans="1:7" x14ac:dyDescent="0.25">
      <c r="A366" s="97" t="s">
        <v>936</v>
      </c>
      <c r="B366" s="249">
        <f t="shared" si="5"/>
        <v>9</v>
      </c>
      <c r="C366" s="97" t="s">
        <v>934</v>
      </c>
      <c r="D366" s="98">
        <v>1711259</v>
      </c>
      <c r="E366" s="98">
        <v>0</v>
      </c>
      <c r="F366" s="98">
        <v>34270259</v>
      </c>
      <c r="G366" s="98">
        <v>35981518</v>
      </c>
    </row>
    <row r="367" spans="1:7" x14ac:dyDescent="0.25">
      <c r="A367" s="97" t="s">
        <v>937</v>
      </c>
      <c r="B367" s="249">
        <f t="shared" si="5"/>
        <v>13</v>
      </c>
      <c r="C367" s="97" t="s">
        <v>934</v>
      </c>
      <c r="D367" s="98">
        <v>1711259</v>
      </c>
      <c r="E367" s="98">
        <v>0</v>
      </c>
      <c r="F367" s="98">
        <v>34270259</v>
      </c>
      <c r="G367" s="98">
        <v>35981518</v>
      </c>
    </row>
    <row r="368" spans="1:7" x14ac:dyDescent="0.25">
      <c r="A368" s="97" t="s">
        <v>488</v>
      </c>
      <c r="B368" s="249">
        <f t="shared" si="5"/>
        <v>9</v>
      </c>
      <c r="C368" s="97" t="s">
        <v>489</v>
      </c>
      <c r="D368" s="98">
        <v>96501.51</v>
      </c>
      <c r="E368" s="98">
        <v>0</v>
      </c>
      <c r="F368" s="98">
        <v>18812.900000000001</v>
      </c>
      <c r="G368" s="98">
        <v>115314.41</v>
      </c>
    </row>
    <row r="369" spans="1:7" x14ac:dyDescent="0.25">
      <c r="A369" s="97" t="s">
        <v>490</v>
      </c>
      <c r="B369" s="249">
        <f t="shared" si="5"/>
        <v>13</v>
      </c>
      <c r="C369" s="97" t="s">
        <v>491</v>
      </c>
      <c r="D369" s="98">
        <v>7144.51</v>
      </c>
      <c r="E369" s="98">
        <v>0</v>
      </c>
      <c r="F369" s="98">
        <v>7751.9</v>
      </c>
      <c r="G369" s="98">
        <v>14896.41</v>
      </c>
    </row>
    <row r="370" spans="1:7" x14ac:dyDescent="0.25">
      <c r="A370" s="97" t="s">
        <v>836</v>
      </c>
      <c r="B370" s="249">
        <f t="shared" si="5"/>
        <v>13</v>
      </c>
      <c r="C370" s="97" t="s">
        <v>835</v>
      </c>
      <c r="D370" s="98">
        <v>89357</v>
      </c>
      <c r="E370" s="98">
        <v>0</v>
      </c>
      <c r="F370" s="98">
        <v>11061</v>
      </c>
      <c r="G370" s="98">
        <v>100418</v>
      </c>
    </row>
    <row r="371" spans="1:7" x14ac:dyDescent="0.25">
      <c r="A371" s="97" t="s">
        <v>946</v>
      </c>
      <c r="B371" s="249">
        <f t="shared" si="5"/>
        <v>6</v>
      </c>
      <c r="C371" s="97" t="s">
        <v>945</v>
      </c>
      <c r="D371" s="98">
        <v>4803660391.4899998</v>
      </c>
      <c r="E371" s="98">
        <v>0</v>
      </c>
      <c r="F371" s="98">
        <v>50296411.43</v>
      </c>
      <c r="G371" s="98">
        <v>4853956802.9200001</v>
      </c>
    </row>
    <row r="372" spans="1:7" x14ac:dyDescent="0.25">
      <c r="A372" s="97" t="s">
        <v>944</v>
      </c>
      <c r="B372" s="249">
        <f t="shared" si="5"/>
        <v>9</v>
      </c>
      <c r="C372" s="97" t="s">
        <v>942</v>
      </c>
      <c r="D372" s="98">
        <v>4803660391.4899998</v>
      </c>
      <c r="E372" s="98">
        <v>0</v>
      </c>
      <c r="F372" s="98">
        <v>50296411.43</v>
      </c>
      <c r="G372" s="98">
        <v>4853956802.9200001</v>
      </c>
    </row>
    <row r="373" spans="1:7" x14ac:dyDescent="0.25">
      <c r="A373" s="293" t="s">
        <v>943</v>
      </c>
      <c r="B373" s="249">
        <f t="shared" si="5"/>
        <v>13</v>
      </c>
      <c r="C373" s="97" t="s">
        <v>942</v>
      </c>
      <c r="D373" s="98">
        <v>4803660391.4899998</v>
      </c>
      <c r="E373" s="98">
        <v>0</v>
      </c>
      <c r="F373" s="98">
        <v>50296411.43</v>
      </c>
      <c r="G373" s="98">
        <v>4853956802.9200001</v>
      </c>
    </row>
    <row r="374" spans="1:7" x14ac:dyDescent="0.25">
      <c r="A374" s="97" t="s">
        <v>492</v>
      </c>
      <c r="B374" s="249">
        <f t="shared" si="5"/>
        <v>1</v>
      </c>
      <c r="C374" s="97" t="s">
        <v>493</v>
      </c>
      <c r="D374" s="98">
        <v>142525153011.88</v>
      </c>
      <c r="E374" s="98">
        <v>170702695076.75</v>
      </c>
      <c r="F374" s="98">
        <v>16228312015.059999</v>
      </c>
      <c r="G374" s="98">
        <v>296999536073.57001</v>
      </c>
    </row>
    <row r="375" spans="1:7" x14ac:dyDescent="0.25">
      <c r="A375" s="97" t="s">
        <v>494</v>
      </c>
      <c r="B375" s="249">
        <f t="shared" si="5"/>
        <v>3</v>
      </c>
      <c r="C375" s="97" t="s">
        <v>495</v>
      </c>
      <c r="D375" s="98">
        <v>137747400930.07001</v>
      </c>
      <c r="E375" s="98">
        <v>166804540504.19</v>
      </c>
      <c r="F375" s="98">
        <v>15762832332.610001</v>
      </c>
      <c r="G375" s="98">
        <v>288789109101.65002</v>
      </c>
    </row>
    <row r="376" spans="1:7" x14ac:dyDescent="0.25">
      <c r="A376" s="97" t="s">
        <v>496</v>
      </c>
      <c r="B376" s="249">
        <f t="shared" si="5"/>
        <v>6</v>
      </c>
      <c r="C376" s="97" t="s">
        <v>497</v>
      </c>
      <c r="D376" s="98">
        <v>63956281247</v>
      </c>
      <c r="E376" s="98">
        <v>54961781467</v>
      </c>
      <c r="F376" s="98">
        <v>142298367</v>
      </c>
      <c r="G376" s="98">
        <v>118775764347</v>
      </c>
    </row>
    <row r="377" spans="1:7" x14ac:dyDescent="0.25">
      <c r="A377" s="97" t="s">
        <v>498</v>
      </c>
      <c r="B377" s="249">
        <f t="shared" si="5"/>
        <v>9</v>
      </c>
      <c r="C377" s="97" t="s">
        <v>499</v>
      </c>
      <c r="D377" s="98">
        <v>49484048315</v>
      </c>
      <c r="E377" s="98">
        <v>42999358231</v>
      </c>
      <c r="F377" s="98">
        <v>55383239</v>
      </c>
      <c r="G377" s="98">
        <v>92428023307</v>
      </c>
    </row>
    <row r="378" spans="1:7" x14ac:dyDescent="0.25">
      <c r="A378" s="97" t="s">
        <v>500</v>
      </c>
      <c r="B378" s="249">
        <f t="shared" si="5"/>
        <v>13</v>
      </c>
      <c r="C378" s="97" t="s">
        <v>499</v>
      </c>
      <c r="D378" s="98">
        <v>49484048315</v>
      </c>
      <c r="E378" s="98">
        <v>42999358231</v>
      </c>
      <c r="F378" s="98">
        <v>55383239</v>
      </c>
      <c r="G378" s="98">
        <v>92428023307</v>
      </c>
    </row>
    <row r="379" spans="1:7" x14ac:dyDescent="0.25">
      <c r="A379" s="97" t="s">
        <v>501</v>
      </c>
      <c r="B379" s="249">
        <f t="shared" si="5"/>
        <v>9</v>
      </c>
      <c r="C379" s="97" t="s">
        <v>502</v>
      </c>
      <c r="D379" s="98">
        <v>118701375</v>
      </c>
      <c r="E379" s="98">
        <v>160626231</v>
      </c>
      <c r="F379" s="98">
        <v>0</v>
      </c>
      <c r="G379" s="98">
        <v>279327606</v>
      </c>
    </row>
    <row r="380" spans="1:7" x14ac:dyDescent="0.25">
      <c r="A380" s="97" t="s">
        <v>503</v>
      </c>
      <c r="B380" s="249">
        <f t="shared" si="5"/>
        <v>13</v>
      </c>
      <c r="C380" s="97" t="s">
        <v>502</v>
      </c>
      <c r="D380" s="98">
        <v>118701375</v>
      </c>
      <c r="E380" s="98">
        <v>160626231</v>
      </c>
      <c r="F380" s="98">
        <v>0</v>
      </c>
      <c r="G380" s="98">
        <v>279327606</v>
      </c>
    </row>
    <row r="381" spans="1:7" x14ac:dyDescent="0.25">
      <c r="A381" s="97" t="s">
        <v>504</v>
      </c>
      <c r="B381" s="249">
        <f t="shared" si="5"/>
        <v>9</v>
      </c>
      <c r="C381" s="97" t="s">
        <v>505</v>
      </c>
      <c r="D381" s="98">
        <v>10820243579</v>
      </c>
      <c r="E381" s="98">
        <v>8754974599</v>
      </c>
      <c r="F381" s="98">
        <v>86915128</v>
      </c>
      <c r="G381" s="98">
        <v>19488303050</v>
      </c>
    </row>
    <row r="382" spans="1:7" x14ac:dyDescent="0.25">
      <c r="A382" s="97" t="s">
        <v>506</v>
      </c>
      <c r="B382" s="249">
        <f t="shared" si="5"/>
        <v>13</v>
      </c>
      <c r="C382" s="97" t="s">
        <v>505</v>
      </c>
      <c r="D382" s="98">
        <v>10820243579</v>
      </c>
      <c r="E382" s="98">
        <v>8754974599</v>
      </c>
      <c r="F382" s="98">
        <v>86915128</v>
      </c>
      <c r="G382" s="98">
        <v>19488303050</v>
      </c>
    </row>
    <row r="383" spans="1:7" x14ac:dyDescent="0.25">
      <c r="A383" s="97" t="s">
        <v>507</v>
      </c>
      <c r="B383" s="249">
        <f t="shared" si="5"/>
        <v>9</v>
      </c>
      <c r="C383" s="97" t="s">
        <v>508</v>
      </c>
      <c r="D383" s="98">
        <v>1013368548</v>
      </c>
      <c r="E383" s="98">
        <v>883533877</v>
      </c>
      <c r="F383" s="98">
        <v>0</v>
      </c>
      <c r="G383" s="98">
        <v>1896902425</v>
      </c>
    </row>
    <row r="384" spans="1:7" x14ac:dyDescent="0.25">
      <c r="A384" s="97" t="s">
        <v>509</v>
      </c>
      <c r="B384" s="249">
        <f t="shared" si="5"/>
        <v>13</v>
      </c>
      <c r="C384" s="97" t="s">
        <v>508</v>
      </c>
      <c r="D384" s="98">
        <v>1013368548</v>
      </c>
      <c r="E384" s="98">
        <v>883533877</v>
      </c>
      <c r="F384" s="98">
        <v>0</v>
      </c>
      <c r="G384" s="98">
        <v>1896902425</v>
      </c>
    </row>
    <row r="385" spans="1:7" x14ac:dyDescent="0.25">
      <c r="A385" s="97" t="s">
        <v>510</v>
      </c>
      <c r="B385" s="249">
        <f t="shared" si="5"/>
        <v>9</v>
      </c>
      <c r="C385" s="97" t="s">
        <v>403</v>
      </c>
      <c r="D385" s="98">
        <v>2519919430</v>
      </c>
      <c r="E385" s="98">
        <v>2163288529</v>
      </c>
      <c r="F385" s="98">
        <v>0</v>
      </c>
      <c r="G385" s="98">
        <v>4683207959</v>
      </c>
    </row>
    <row r="386" spans="1:7" x14ac:dyDescent="0.25">
      <c r="A386" s="97" t="s">
        <v>511</v>
      </c>
      <c r="B386" s="249">
        <f t="shared" si="5"/>
        <v>13</v>
      </c>
      <c r="C386" s="97" t="s">
        <v>512</v>
      </c>
      <c r="D386" s="98">
        <v>996980907</v>
      </c>
      <c r="E386" s="98">
        <v>826277700</v>
      </c>
      <c r="F386" s="98">
        <v>0</v>
      </c>
      <c r="G386" s="98">
        <v>1823258607</v>
      </c>
    </row>
    <row r="387" spans="1:7" x14ac:dyDescent="0.25">
      <c r="A387" s="97" t="s">
        <v>513</v>
      </c>
      <c r="B387" s="249">
        <f t="shared" si="5"/>
        <v>13</v>
      </c>
      <c r="C387" s="97" t="s">
        <v>514</v>
      </c>
      <c r="D387" s="98">
        <v>1522938523</v>
      </c>
      <c r="E387" s="98">
        <v>1337010829</v>
      </c>
      <c r="F387" s="98">
        <v>0</v>
      </c>
      <c r="G387" s="98">
        <v>2859949352</v>
      </c>
    </row>
    <row r="388" spans="1:7" x14ac:dyDescent="0.25">
      <c r="A388" s="97" t="s">
        <v>918</v>
      </c>
      <c r="B388" s="249">
        <f t="shared" si="5"/>
        <v>6</v>
      </c>
      <c r="C388" s="97" t="s">
        <v>917</v>
      </c>
      <c r="D388" s="98">
        <v>25598260</v>
      </c>
      <c r="E388" s="98">
        <v>31583559</v>
      </c>
      <c r="F388" s="98">
        <v>0</v>
      </c>
      <c r="G388" s="98">
        <v>57181819</v>
      </c>
    </row>
    <row r="389" spans="1:7" x14ac:dyDescent="0.25">
      <c r="A389" s="97" t="s">
        <v>916</v>
      </c>
      <c r="B389" s="249">
        <f t="shared" si="5"/>
        <v>9</v>
      </c>
      <c r="C389" s="97" t="s">
        <v>423</v>
      </c>
      <c r="D389" s="98">
        <v>25598260</v>
      </c>
      <c r="E389" s="98">
        <v>31583559</v>
      </c>
      <c r="F389" s="98">
        <v>0</v>
      </c>
      <c r="G389" s="98">
        <v>57181819</v>
      </c>
    </row>
    <row r="390" spans="1:7" x14ac:dyDescent="0.25">
      <c r="A390" s="97" t="s">
        <v>915</v>
      </c>
      <c r="B390" s="249">
        <f t="shared" si="5"/>
        <v>13</v>
      </c>
      <c r="C390" s="97" t="s">
        <v>423</v>
      </c>
      <c r="D390" s="98">
        <v>25598260</v>
      </c>
      <c r="E390" s="98">
        <v>31583559</v>
      </c>
      <c r="F390" s="98">
        <v>0</v>
      </c>
      <c r="G390" s="98">
        <v>57181819</v>
      </c>
    </row>
    <row r="391" spans="1:7" x14ac:dyDescent="0.25">
      <c r="A391" s="97" t="s">
        <v>515</v>
      </c>
      <c r="B391" s="249">
        <f t="shared" si="5"/>
        <v>6</v>
      </c>
      <c r="C391" s="97" t="s">
        <v>516</v>
      </c>
      <c r="D391" s="98">
        <v>22043279378</v>
      </c>
      <c r="E391" s="98">
        <v>23915094190</v>
      </c>
      <c r="F391" s="98">
        <v>5232121167</v>
      </c>
      <c r="G391" s="98">
        <v>40726252401</v>
      </c>
    </row>
    <row r="392" spans="1:7" x14ac:dyDescent="0.25">
      <c r="A392" s="97" t="s">
        <v>517</v>
      </c>
      <c r="B392" s="249">
        <f t="shared" si="5"/>
        <v>9</v>
      </c>
      <c r="C392" s="97" t="s">
        <v>420</v>
      </c>
      <c r="D392" s="98">
        <v>3002225100</v>
      </c>
      <c r="E392" s="98">
        <v>2879399300</v>
      </c>
      <c r="F392" s="98">
        <v>34800</v>
      </c>
      <c r="G392" s="98">
        <v>5881589600</v>
      </c>
    </row>
    <row r="393" spans="1:7" x14ac:dyDescent="0.25">
      <c r="A393" s="97" t="s">
        <v>518</v>
      </c>
      <c r="B393" s="249">
        <f t="shared" si="5"/>
        <v>13</v>
      </c>
      <c r="C393" s="97" t="s">
        <v>420</v>
      </c>
      <c r="D393" s="98">
        <v>3002225100</v>
      </c>
      <c r="E393" s="98">
        <v>2879399300</v>
      </c>
      <c r="F393" s="98">
        <v>34800</v>
      </c>
      <c r="G393" s="98">
        <v>5881589600</v>
      </c>
    </row>
    <row r="394" spans="1:7" x14ac:dyDescent="0.25">
      <c r="A394" s="97" t="s">
        <v>519</v>
      </c>
      <c r="B394" s="249">
        <f t="shared" ref="B394:B457" si="6">LEN(A394)</f>
        <v>9</v>
      </c>
      <c r="C394" s="97" t="s">
        <v>520</v>
      </c>
      <c r="D394" s="98">
        <v>6427913277</v>
      </c>
      <c r="E394" s="98">
        <v>5365651867</v>
      </c>
      <c r="F394" s="98">
        <v>234305</v>
      </c>
      <c r="G394" s="98">
        <v>11793330839</v>
      </c>
    </row>
    <row r="395" spans="1:7" x14ac:dyDescent="0.25">
      <c r="A395" s="97" t="s">
        <v>521</v>
      </c>
      <c r="B395" s="249">
        <f t="shared" si="6"/>
        <v>13</v>
      </c>
      <c r="C395" s="97" t="s">
        <v>520</v>
      </c>
      <c r="D395" s="98">
        <v>6427913277</v>
      </c>
      <c r="E395" s="98">
        <v>5365651867</v>
      </c>
      <c r="F395" s="98">
        <v>234305</v>
      </c>
      <c r="G395" s="98">
        <v>11793330839</v>
      </c>
    </row>
    <row r="396" spans="1:7" x14ac:dyDescent="0.25">
      <c r="A396" s="97" t="s">
        <v>522</v>
      </c>
      <c r="B396" s="249">
        <f t="shared" si="6"/>
        <v>9</v>
      </c>
      <c r="C396" s="97" t="s">
        <v>523</v>
      </c>
      <c r="D396" s="98">
        <v>2016858800</v>
      </c>
      <c r="E396" s="98">
        <v>1646665400</v>
      </c>
      <c r="F396" s="98">
        <v>144700</v>
      </c>
      <c r="G396" s="98">
        <v>3663379500</v>
      </c>
    </row>
    <row r="397" spans="1:7" x14ac:dyDescent="0.25">
      <c r="A397" s="97" t="s">
        <v>524</v>
      </c>
      <c r="B397" s="249">
        <f t="shared" si="6"/>
        <v>13</v>
      </c>
      <c r="C397" s="97" t="s">
        <v>523</v>
      </c>
      <c r="D397" s="98">
        <v>2016858800</v>
      </c>
      <c r="E397" s="98">
        <v>1646665400</v>
      </c>
      <c r="F397" s="98">
        <v>144700</v>
      </c>
      <c r="G397" s="98">
        <v>3663379500</v>
      </c>
    </row>
    <row r="398" spans="1:7" ht="30" x14ac:dyDescent="0.25">
      <c r="A398" s="97" t="s">
        <v>525</v>
      </c>
      <c r="B398" s="249">
        <f t="shared" si="6"/>
        <v>9</v>
      </c>
      <c r="C398" s="97" t="s">
        <v>526</v>
      </c>
      <c r="D398" s="98">
        <v>5925928286</v>
      </c>
      <c r="E398" s="98">
        <v>5231380130</v>
      </c>
      <c r="F398" s="98">
        <v>29400</v>
      </c>
      <c r="G398" s="98">
        <v>11157279016</v>
      </c>
    </row>
    <row r="399" spans="1:7" ht="30" x14ac:dyDescent="0.25">
      <c r="A399" s="97" t="s">
        <v>527</v>
      </c>
      <c r="B399" s="249">
        <f t="shared" si="6"/>
        <v>13</v>
      </c>
      <c r="C399" s="97" t="s">
        <v>526</v>
      </c>
      <c r="D399" s="98">
        <v>5925928286</v>
      </c>
      <c r="E399" s="98">
        <v>5231380130</v>
      </c>
      <c r="F399" s="98">
        <v>29400</v>
      </c>
      <c r="G399" s="98">
        <v>11157279016</v>
      </c>
    </row>
    <row r="400" spans="1:7" ht="30" x14ac:dyDescent="0.25">
      <c r="A400" s="97" t="s">
        <v>528</v>
      </c>
      <c r="B400" s="249">
        <f t="shared" si="6"/>
        <v>9</v>
      </c>
      <c r="C400" s="97" t="s">
        <v>529</v>
      </c>
      <c r="D400" s="98">
        <v>4670353915</v>
      </c>
      <c r="E400" s="98">
        <v>8791997493</v>
      </c>
      <c r="F400" s="98">
        <v>5231677962</v>
      </c>
      <c r="G400" s="98">
        <v>8230673446</v>
      </c>
    </row>
    <row r="401" spans="1:7" ht="30" x14ac:dyDescent="0.25">
      <c r="A401" s="97" t="s">
        <v>530</v>
      </c>
      <c r="B401" s="249">
        <f t="shared" si="6"/>
        <v>13</v>
      </c>
      <c r="C401" s="97" t="s">
        <v>529</v>
      </c>
      <c r="D401" s="98">
        <v>4670353915</v>
      </c>
      <c r="E401" s="98">
        <v>8791997493</v>
      </c>
      <c r="F401" s="98">
        <v>5231677962</v>
      </c>
      <c r="G401" s="98">
        <v>8230673446</v>
      </c>
    </row>
    <row r="402" spans="1:7" x14ac:dyDescent="0.25">
      <c r="A402" s="97" t="s">
        <v>531</v>
      </c>
      <c r="B402" s="249">
        <f t="shared" si="6"/>
        <v>6</v>
      </c>
      <c r="C402" s="97" t="s">
        <v>532</v>
      </c>
      <c r="D402" s="98">
        <v>3753840200</v>
      </c>
      <c r="E402" s="98">
        <v>3600020200</v>
      </c>
      <c r="F402" s="98">
        <v>44100</v>
      </c>
      <c r="G402" s="98">
        <v>7353816300</v>
      </c>
    </row>
    <row r="403" spans="1:7" x14ac:dyDescent="0.25">
      <c r="A403" s="97" t="s">
        <v>533</v>
      </c>
      <c r="B403" s="249">
        <f t="shared" si="6"/>
        <v>9</v>
      </c>
      <c r="C403" s="97" t="s">
        <v>367</v>
      </c>
      <c r="D403" s="98">
        <v>2251839400</v>
      </c>
      <c r="E403" s="98">
        <v>2159685100</v>
      </c>
      <c r="F403" s="98">
        <v>25900</v>
      </c>
      <c r="G403" s="98">
        <v>4411498600</v>
      </c>
    </row>
    <row r="404" spans="1:7" x14ac:dyDescent="0.25">
      <c r="A404" s="97" t="s">
        <v>534</v>
      </c>
      <c r="B404" s="249">
        <f t="shared" si="6"/>
        <v>13</v>
      </c>
      <c r="C404" s="97" t="s">
        <v>367</v>
      </c>
      <c r="D404" s="98">
        <v>2251839400</v>
      </c>
      <c r="E404" s="98">
        <v>2159685100</v>
      </c>
      <c r="F404" s="98">
        <v>25900</v>
      </c>
      <c r="G404" s="98">
        <v>4411498600</v>
      </c>
    </row>
    <row r="405" spans="1:7" x14ac:dyDescent="0.25">
      <c r="A405" s="97" t="s">
        <v>535</v>
      </c>
      <c r="B405" s="249">
        <f t="shared" si="6"/>
        <v>9</v>
      </c>
      <c r="C405" s="97" t="s">
        <v>369</v>
      </c>
      <c r="D405" s="98">
        <v>375568700</v>
      </c>
      <c r="E405" s="98">
        <v>360144900</v>
      </c>
      <c r="F405" s="98">
        <v>4700</v>
      </c>
      <c r="G405" s="98">
        <v>735708900</v>
      </c>
    </row>
    <row r="406" spans="1:7" x14ac:dyDescent="0.25">
      <c r="A406" s="97" t="s">
        <v>536</v>
      </c>
      <c r="B406" s="249">
        <f t="shared" si="6"/>
        <v>13</v>
      </c>
      <c r="C406" s="97" t="s">
        <v>369</v>
      </c>
      <c r="D406" s="98">
        <v>375568700</v>
      </c>
      <c r="E406" s="98">
        <v>360144900</v>
      </c>
      <c r="F406" s="98">
        <v>4700</v>
      </c>
      <c r="G406" s="98">
        <v>735708900</v>
      </c>
    </row>
    <row r="407" spans="1:7" x14ac:dyDescent="0.25">
      <c r="A407" s="97" t="s">
        <v>537</v>
      </c>
      <c r="B407" s="249">
        <f t="shared" si="6"/>
        <v>9</v>
      </c>
      <c r="C407" s="97" t="s">
        <v>360</v>
      </c>
      <c r="D407" s="98">
        <v>375568700</v>
      </c>
      <c r="E407" s="98">
        <v>360144900</v>
      </c>
      <c r="F407" s="98">
        <v>4700</v>
      </c>
      <c r="G407" s="98">
        <v>735708900</v>
      </c>
    </row>
    <row r="408" spans="1:7" x14ac:dyDescent="0.25">
      <c r="A408" s="97" t="s">
        <v>538</v>
      </c>
      <c r="B408" s="249">
        <f t="shared" si="6"/>
        <v>13</v>
      </c>
      <c r="C408" s="97" t="s">
        <v>360</v>
      </c>
      <c r="D408" s="98">
        <v>375568700</v>
      </c>
      <c r="E408" s="98">
        <v>360144900</v>
      </c>
      <c r="F408" s="98">
        <v>4700</v>
      </c>
      <c r="G408" s="98">
        <v>735708900</v>
      </c>
    </row>
    <row r="409" spans="1:7" ht="30" x14ac:dyDescent="0.25">
      <c r="A409" s="97" t="s">
        <v>539</v>
      </c>
      <c r="B409" s="249">
        <f t="shared" si="6"/>
        <v>9</v>
      </c>
      <c r="C409" s="97" t="s">
        <v>358</v>
      </c>
      <c r="D409" s="98">
        <v>750863400</v>
      </c>
      <c r="E409" s="98">
        <v>720045300</v>
      </c>
      <c r="F409" s="98">
        <v>8800</v>
      </c>
      <c r="G409" s="98">
        <v>1470899900</v>
      </c>
    </row>
    <row r="410" spans="1:7" ht="30" x14ac:dyDescent="0.25">
      <c r="A410" s="97" t="s">
        <v>540</v>
      </c>
      <c r="B410" s="249">
        <f t="shared" si="6"/>
        <v>13</v>
      </c>
      <c r="C410" s="97" t="s">
        <v>358</v>
      </c>
      <c r="D410" s="98">
        <v>750863400</v>
      </c>
      <c r="E410" s="98">
        <v>720045300</v>
      </c>
      <c r="F410" s="98">
        <v>8800</v>
      </c>
      <c r="G410" s="98">
        <v>1470899900</v>
      </c>
    </row>
    <row r="411" spans="1:7" x14ac:dyDescent="0.25">
      <c r="A411" s="97" t="s">
        <v>541</v>
      </c>
      <c r="B411" s="249">
        <f t="shared" si="6"/>
        <v>6</v>
      </c>
      <c r="C411" s="97" t="s">
        <v>542</v>
      </c>
      <c r="D411" s="98">
        <v>31610512467</v>
      </c>
      <c r="E411" s="98">
        <v>29722985640.240002</v>
      </c>
      <c r="F411" s="98">
        <v>162761954</v>
      </c>
      <c r="G411" s="98">
        <v>61170736153.239998</v>
      </c>
    </row>
    <row r="412" spans="1:7" x14ac:dyDescent="0.25">
      <c r="A412" s="97" t="s">
        <v>543</v>
      </c>
      <c r="B412" s="249">
        <f t="shared" si="6"/>
        <v>9</v>
      </c>
      <c r="C412" s="97" t="s">
        <v>389</v>
      </c>
      <c r="D412" s="98">
        <v>3023843959</v>
      </c>
      <c r="E412" s="98">
        <v>3659186921</v>
      </c>
      <c r="F412" s="98">
        <v>0</v>
      </c>
      <c r="G412" s="98">
        <v>6683030880</v>
      </c>
    </row>
    <row r="413" spans="1:7" x14ac:dyDescent="0.25">
      <c r="A413" s="97" t="s">
        <v>544</v>
      </c>
      <c r="B413" s="249">
        <f t="shared" si="6"/>
        <v>13</v>
      </c>
      <c r="C413" s="97" t="s">
        <v>389</v>
      </c>
      <c r="D413" s="98">
        <v>3023843959</v>
      </c>
      <c r="E413" s="98">
        <v>3659186921</v>
      </c>
      <c r="F413" s="98">
        <v>0</v>
      </c>
      <c r="G413" s="98">
        <v>6683030880</v>
      </c>
    </row>
    <row r="414" spans="1:7" x14ac:dyDescent="0.25">
      <c r="A414" s="97" t="s">
        <v>545</v>
      </c>
      <c r="B414" s="249">
        <f t="shared" si="6"/>
        <v>9</v>
      </c>
      <c r="C414" s="97" t="s">
        <v>386</v>
      </c>
      <c r="D414" s="98">
        <v>6134364355</v>
      </c>
      <c r="E414" s="98">
        <v>5788099549</v>
      </c>
      <c r="F414" s="98">
        <v>96368434</v>
      </c>
      <c r="G414" s="98">
        <v>11826095470</v>
      </c>
    </row>
    <row r="415" spans="1:7" x14ac:dyDescent="0.25">
      <c r="A415" s="97" t="s">
        <v>546</v>
      </c>
      <c r="B415" s="249">
        <f t="shared" si="6"/>
        <v>13</v>
      </c>
      <c r="C415" s="97" t="s">
        <v>386</v>
      </c>
      <c r="D415" s="98">
        <v>6134364355</v>
      </c>
      <c r="E415" s="98">
        <v>5788099549</v>
      </c>
      <c r="F415" s="98">
        <v>96368434</v>
      </c>
      <c r="G415" s="98">
        <v>11826095470</v>
      </c>
    </row>
    <row r="416" spans="1:7" x14ac:dyDescent="0.25">
      <c r="A416" s="97" t="s">
        <v>547</v>
      </c>
      <c r="B416" s="249">
        <f t="shared" si="6"/>
        <v>9</v>
      </c>
      <c r="C416" s="97" t="s">
        <v>392</v>
      </c>
      <c r="D416" s="98">
        <v>2257567471</v>
      </c>
      <c r="E416" s="98">
        <v>1937128408</v>
      </c>
      <c r="F416" s="98">
        <v>0</v>
      </c>
      <c r="G416" s="98">
        <v>4194695879</v>
      </c>
    </row>
    <row r="417" spans="1:7" x14ac:dyDescent="0.25">
      <c r="A417" s="97" t="s">
        <v>548</v>
      </c>
      <c r="B417" s="249">
        <f t="shared" si="6"/>
        <v>13</v>
      </c>
      <c r="C417" s="97" t="s">
        <v>392</v>
      </c>
      <c r="D417" s="98">
        <v>2257567471</v>
      </c>
      <c r="E417" s="98">
        <v>1937128408</v>
      </c>
      <c r="F417" s="98">
        <v>0</v>
      </c>
      <c r="G417" s="98">
        <v>4194695879</v>
      </c>
    </row>
    <row r="418" spans="1:7" x14ac:dyDescent="0.25">
      <c r="A418" s="97" t="s">
        <v>549</v>
      </c>
      <c r="B418" s="249">
        <f t="shared" si="6"/>
        <v>9</v>
      </c>
      <c r="C418" s="97" t="s">
        <v>398</v>
      </c>
      <c r="D418" s="98">
        <v>6269306069</v>
      </c>
      <c r="E418" s="98">
        <v>5904302303</v>
      </c>
      <c r="F418" s="98">
        <v>0</v>
      </c>
      <c r="G418" s="98">
        <v>12173608372</v>
      </c>
    </row>
    <row r="419" spans="1:7" x14ac:dyDescent="0.25">
      <c r="A419" s="97" t="s">
        <v>550</v>
      </c>
      <c r="B419" s="249">
        <f t="shared" si="6"/>
        <v>13</v>
      </c>
      <c r="C419" s="97" t="s">
        <v>398</v>
      </c>
      <c r="D419" s="98">
        <v>6269306069</v>
      </c>
      <c r="E419" s="98">
        <v>5904302303</v>
      </c>
      <c r="F419" s="98">
        <v>0</v>
      </c>
      <c r="G419" s="98">
        <v>12173608372</v>
      </c>
    </row>
    <row r="420" spans="1:7" x14ac:dyDescent="0.25">
      <c r="A420" s="97" t="s">
        <v>551</v>
      </c>
      <c r="B420" s="249">
        <f t="shared" si="6"/>
        <v>9</v>
      </c>
      <c r="C420" s="97" t="s">
        <v>395</v>
      </c>
      <c r="D420" s="98">
        <v>3437967292</v>
      </c>
      <c r="E420" s="98">
        <v>3503204112.2399998</v>
      </c>
      <c r="F420" s="98">
        <v>0</v>
      </c>
      <c r="G420" s="98">
        <v>6941171404.2399998</v>
      </c>
    </row>
    <row r="421" spans="1:7" x14ac:dyDescent="0.25">
      <c r="A421" s="97" t="s">
        <v>552</v>
      </c>
      <c r="B421" s="249">
        <f t="shared" si="6"/>
        <v>13</v>
      </c>
      <c r="C421" s="97" t="s">
        <v>395</v>
      </c>
      <c r="D421" s="98">
        <v>3437967292</v>
      </c>
      <c r="E421" s="98">
        <v>3503204112.2399998</v>
      </c>
      <c r="F421" s="98">
        <v>0</v>
      </c>
      <c r="G421" s="98">
        <v>6941171404.2399998</v>
      </c>
    </row>
    <row r="422" spans="1:7" x14ac:dyDescent="0.25">
      <c r="A422" s="97" t="s">
        <v>553</v>
      </c>
      <c r="B422" s="249">
        <f t="shared" si="6"/>
        <v>9</v>
      </c>
      <c r="C422" s="97" t="s">
        <v>406</v>
      </c>
      <c r="D422" s="98">
        <v>284523402</v>
      </c>
      <c r="E422" s="98">
        <v>251259767</v>
      </c>
      <c r="F422" s="98">
        <v>0</v>
      </c>
      <c r="G422" s="98">
        <v>535783169</v>
      </c>
    </row>
    <row r="423" spans="1:7" x14ac:dyDescent="0.25">
      <c r="A423" s="97" t="s">
        <v>554</v>
      </c>
      <c r="B423" s="249">
        <f t="shared" si="6"/>
        <v>13</v>
      </c>
      <c r="C423" s="97" t="s">
        <v>406</v>
      </c>
      <c r="D423" s="98">
        <v>284523402</v>
      </c>
      <c r="E423" s="98">
        <v>251259767</v>
      </c>
      <c r="F423" s="98">
        <v>0</v>
      </c>
      <c r="G423" s="98">
        <v>535783169</v>
      </c>
    </row>
    <row r="424" spans="1:7" x14ac:dyDescent="0.25">
      <c r="A424" s="97" t="s">
        <v>555</v>
      </c>
      <c r="B424" s="249">
        <f t="shared" si="6"/>
        <v>9</v>
      </c>
      <c r="C424" s="97" t="s">
        <v>408</v>
      </c>
      <c r="D424" s="98">
        <v>10202939919</v>
      </c>
      <c r="E424" s="98">
        <v>8679804580</v>
      </c>
      <c r="F424" s="98">
        <v>66393520</v>
      </c>
      <c r="G424" s="98">
        <v>18816350979</v>
      </c>
    </row>
    <row r="425" spans="1:7" x14ac:dyDescent="0.25">
      <c r="A425" s="97" t="s">
        <v>556</v>
      </c>
      <c r="B425" s="249">
        <f t="shared" si="6"/>
        <v>13</v>
      </c>
      <c r="C425" s="97" t="s">
        <v>408</v>
      </c>
      <c r="D425" s="98">
        <v>132166866</v>
      </c>
      <c r="E425" s="98">
        <v>129060645</v>
      </c>
      <c r="F425" s="98">
        <v>0</v>
      </c>
      <c r="G425" s="98">
        <v>261227511</v>
      </c>
    </row>
    <row r="426" spans="1:7" x14ac:dyDescent="0.25">
      <c r="A426" s="97" t="s">
        <v>557</v>
      </c>
      <c r="B426" s="249">
        <f t="shared" si="6"/>
        <v>13</v>
      </c>
      <c r="C426" s="97" t="s">
        <v>558</v>
      </c>
      <c r="D426" s="98">
        <v>369136221</v>
      </c>
      <c r="E426" s="98">
        <v>330395361</v>
      </c>
      <c r="F426" s="98">
        <v>0</v>
      </c>
      <c r="G426" s="98">
        <v>699531582</v>
      </c>
    </row>
    <row r="427" spans="1:7" x14ac:dyDescent="0.25">
      <c r="A427" s="97" t="s">
        <v>559</v>
      </c>
      <c r="B427" s="249">
        <f t="shared" si="6"/>
        <v>13</v>
      </c>
      <c r="C427" s="97" t="s">
        <v>560</v>
      </c>
      <c r="D427" s="98">
        <v>8265466333</v>
      </c>
      <c r="E427" s="98">
        <v>6687829830</v>
      </c>
      <c r="F427" s="98">
        <v>66393520</v>
      </c>
      <c r="G427" s="98">
        <v>14886902643</v>
      </c>
    </row>
    <row r="428" spans="1:7" x14ac:dyDescent="0.25">
      <c r="A428" s="97" t="s">
        <v>561</v>
      </c>
      <c r="B428" s="249">
        <f t="shared" si="6"/>
        <v>13</v>
      </c>
      <c r="C428" s="97" t="s">
        <v>562</v>
      </c>
      <c r="D428" s="98">
        <v>1150332697</v>
      </c>
      <c r="E428" s="98">
        <v>1251831686</v>
      </c>
      <c r="F428" s="98">
        <v>0</v>
      </c>
      <c r="G428" s="98">
        <v>2402164383</v>
      </c>
    </row>
    <row r="429" spans="1:7" x14ac:dyDescent="0.25">
      <c r="A429" s="97" t="s">
        <v>971</v>
      </c>
      <c r="B429" s="249">
        <f t="shared" si="6"/>
        <v>13</v>
      </c>
      <c r="C429" s="97" t="s">
        <v>970</v>
      </c>
      <c r="D429" s="98">
        <v>285837802</v>
      </c>
      <c r="E429" s="98">
        <v>280687058</v>
      </c>
      <c r="F429" s="98">
        <v>0</v>
      </c>
      <c r="G429" s="98">
        <v>566524860</v>
      </c>
    </row>
    <row r="430" spans="1:7" x14ac:dyDescent="0.25">
      <c r="A430" s="97" t="s">
        <v>1019</v>
      </c>
      <c r="B430" s="249">
        <f t="shared" si="6"/>
        <v>6</v>
      </c>
      <c r="C430" s="97" t="s">
        <v>1018</v>
      </c>
      <c r="D430" s="98">
        <v>199999997</v>
      </c>
      <c r="E430" s="98">
        <v>0</v>
      </c>
      <c r="F430" s="98">
        <v>0</v>
      </c>
      <c r="G430" s="98">
        <v>199999997</v>
      </c>
    </row>
    <row r="431" spans="1:7" x14ac:dyDescent="0.25">
      <c r="A431" s="97" t="s">
        <v>1017</v>
      </c>
      <c r="B431" s="249">
        <f t="shared" si="6"/>
        <v>9</v>
      </c>
      <c r="C431" s="97" t="s">
        <v>992</v>
      </c>
      <c r="D431" s="98">
        <v>199999997</v>
      </c>
      <c r="E431" s="98">
        <v>0</v>
      </c>
      <c r="F431" s="98">
        <v>0</v>
      </c>
      <c r="G431" s="98">
        <v>199999997</v>
      </c>
    </row>
    <row r="432" spans="1:7" ht="30" x14ac:dyDescent="0.25">
      <c r="A432" s="97" t="s">
        <v>1016</v>
      </c>
      <c r="B432" s="249">
        <f t="shared" si="6"/>
        <v>13</v>
      </c>
      <c r="C432" s="97" t="s">
        <v>1015</v>
      </c>
      <c r="D432" s="98">
        <v>199999997</v>
      </c>
      <c r="E432" s="98">
        <v>0</v>
      </c>
      <c r="F432" s="98">
        <v>0</v>
      </c>
      <c r="G432" s="98">
        <v>199999997</v>
      </c>
    </row>
    <row r="433" spans="1:7" x14ac:dyDescent="0.25">
      <c r="A433" s="97" t="s">
        <v>563</v>
      </c>
      <c r="B433" s="249">
        <f t="shared" si="6"/>
        <v>6</v>
      </c>
      <c r="C433" s="97" t="s">
        <v>564</v>
      </c>
      <c r="D433" s="98">
        <v>16137470881.07</v>
      </c>
      <c r="E433" s="98">
        <v>54101301847.949997</v>
      </c>
      <c r="F433" s="98">
        <v>10221611644.610001</v>
      </c>
      <c r="G433" s="98">
        <v>60017161084.410004</v>
      </c>
    </row>
    <row r="434" spans="1:7" x14ac:dyDescent="0.25">
      <c r="A434" s="97" t="s">
        <v>881</v>
      </c>
      <c r="B434" s="249">
        <f t="shared" si="6"/>
        <v>9</v>
      </c>
      <c r="C434" s="97" t="s">
        <v>879</v>
      </c>
      <c r="D434" s="98">
        <v>273333333</v>
      </c>
      <c r="E434" s="98">
        <v>1220000000</v>
      </c>
      <c r="F434" s="98">
        <v>0</v>
      </c>
      <c r="G434" s="98">
        <v>1493333333</v>
      </c>
    </row>
    <row r="435" spans="1:7" x14ac:dyDescent="0.25">
      <c r="A435" s="97" t="s">
        <v>880</v>
      </c>
      <c r="B435" s="249">
        <f t="shared" si="6"/>
        <v>13</v>
      </c>
      <c r="C435" s="97" t="s">
        <v>879</v>
      </c>
      <c r="D435" s="98">
        <v>273333333</v>
      </c>
      <c r="E435" s="98">
        <v>1220000000</v>
      </c>
      <c r="F435" s="98">
        <v>0</v>
      </c>
      <c r="G435" s="98">
        <v>1493333333</v>
      </c>
    </row>
    <row r="436" spans="1:7" x14ac:dyDescent="0.25">
      <c r="A436" s="97" t="s">
        <v>906</v>
      </c>
      <c r="B436" s="249">
        <f t="shared" si="6"/>
        <v>9</v>
      </c>
      <c r="C436" s="97" t="s">
        <v>904</v>
      </c>
      <c r="D436" s="98">
        <v>3420000.19</v>
      </c>
      <c r="E436" s="98">
        <v>459093771</v>
      </c>
      <c r="F436" s="98">
        <v>0</v>
      </c>
      <c r="G436" s="98">
        <v>462513771.19</v>
      </c>
    </row>
    <row r="437" spans="1:7" x14ac:dyDescent="0.25">
      <c r="A437" s="97" t="s">
        <v>905</v>
      </c>
      <c r="B437" s="249">
        <f t="shared" si="6"/>
        <v>13</v>
      </c>
      <c r="C437" s="97" t="s">
        <v>904</v>
      </c>
      <c r="D437" s="98">
        <v>3420000.19</v>
      </c>
      <c r="E437" s="98">
        <v>459093771</v>
      </c>
      <c r="F437" s="98">
        <v>0</v>
      </c>
      <c r="G437" s="98">
        <v>462513771.19</v>
      </c>
    </row>
    <row r="438" spans="1:7" x14ac:dyDescent="0.25">
      <c r="A438" s="97" t="s">
        <v>877</v>
      </c>
      <c r="B438" s="249">
        <f t="shared" si="6"/>
        <v>9</v>
      </c>
      <c r="C438" s="97" t="s">
        <v>875</v>
      </c>
      <c r="D438" s="98">
        <v>254160000</v>
      </c>
      <c r="E438" s="98">
        <v>1976072183</v>
      </c>
      <c r="F438" s="98">
        <v>2230232183</v>
      </c>
      <c r="G438" s="98">
        <v>0</v>
      </c>
    </row>
    <row r="439" spans="1:7" x14ac:dyDescent="0.25">
      <c r="A439" s="97" t="s">
        <v>876</v>
      </c>
      <c r="B439" s="249">
        <f t="shared" si="6"/>
        <v>13</v>
      </c>
      <c r="C439" s="97" t="s">
        <v>875</v>
      </c>
      <c r="D439" s="98">
        <v>254160000</v>
      </c>
      <c r="E439" s="98">
        <v>1976072183</v>
      </c>
      <c r="F439" s="98">
        <v>2230232183</v>
      </c>
      <c r="G439" s="98">
        <v>0</v>
      </c>
    </row>
    <row r="440" spans="1:7" x14ac:dyDescent="0.25">
      <c r="A440" s="97" t="s">
        <v>565</v>
      </c>
      <c r="B440" s="249">
        <f t="shared" si="6"/>
        <v>9</v>
      </c>
      <c r="C440" s="97" t="s">
        <v>371</v>
      </c>
      <c r="D440" s="98">
        <v>1533348380.6199999</v>
      </c>
      <c r="E440" s="98">
        <v>8146913792.9399996</v>
      </c>
      <c r="F440" s="98">
        <v>6868257231.6800003</v>
      </c>
      <c r="G440" s="98">
        <v>2812004941.8800001</v>
      </c>
    </row>
    <row r="441" spans="1:7" x14ac:dyDescent="0.25">
      <c r="A441" s="97" t="s">
        <v>566</v>
      </c>
      <c r="B441" s="249">
        <f t="shared" si="6"/>
        <v>13</v>
      </c>
      <c r="C441" s="97" t="s">
        <v>371</v>
      </c>
      <c r="D441" s="98">
        <v>1533348380.6199999</v>
      </c>
      <c r="E441" s="98">
        <v>8146913792.9399996</v>
      </c>
      <c r="F441" s="98">
        <v>6868257231.6800003</v>
      </c>
      <c r="G441" s="98">
        <v>2812004941.8800001</v>
      </c>
    </row>
    <row r="442" spans="1:7" x14ac:dyDescent="0.25">
      <c r="A442" s="97" t="s">
        <v>567</v>
      </c>
      <c r="B442" s="249">
        <f t="shared" si="6"/>
        <v>9</v>
      </c>
      <c r="C442" s="97" t="s">
        <v>41</v>
      </c>
      <c r="D442" s="98">
        <v>1027977614</v>
      </c>
      <c r="E442" s="98">
        <v>746146278.35000002</v>
      </c>
      <c r="F442" s="98">
        <v>0</v>
      </c>
      <c r="G442" s="98">
        <v>1774123892.3499999</v>
      </c>
    </row>
    <row r="443" spans="1:7" x14ac:dyDescent="0.25">
      <c r="A443" s="97" t="s">
        <v>568</v>
      </c>
      <c r="B443" s="249">
        <f t="shared" si="6"/>
        <v>13</v>
      </c>
      <c r="C443" s="97" t="s">
        <v>41</v>
      </c>
      <c r="D443" s="98">
        <v>1027977614</v>
      </c>
      <c r="E443" s="98">
        <v>746146278.35000002</v>
      </c>
      <c r="F443" s="98">
        <v>0</v>
      </c>
      <c r="G443" s="98">
        <v>1774123892.3499999</v>
      </c>
    </row>
    <row r="444" spans="1:7" x14ac:dyDescent="0.25">
      <c r="A444" s="97" t="s">
        <v>874</v>
      </c>
      <c r="B444" s="249">
        <f t="shared" si="6"/>
        <v>9</v>
      </c>
      <c r="C444" s="97" t="s">
        <v>350</v>
      </c>
      <c r="D444" s="98">
        <v>18102480</v>
      </c>
      <c r="E444" s="98">
        <v>12105626</v>
      </c>
      <c r="F444" s="98">
        <v>0</v>
      </c>
      <c r="G444" s="98">
        <v>30208106</v>
      </c>
    </row>
    <row r="445" spans="1:7" x14ac:dyDescent="0.25">
      <c r="A445" s="97" t="s">
        <v>873</v>
      </c>
      <c r="B445" s="249">
        <f t="shared" si="6"/>
        <v>13</v>
      </c>
      <c r="C445" s="97" t="s">
        <v>350</v>
      </c>
      <c r="D445" s="98">
        <v>18102480</v>
      </c>
      <c r="E445" s="98">
        <v>12105626</v>
      </c>
      <c r="F445" s="98">
        <v>0</v>
      </c>
      <c r="G445" s="98">
        <v>30208106</v>
      </c>
    </row>
    <row r="446" spans="1:7" x14ac:dyDescent="0.25">
      <c r="A446" s="97" t="s">
        <v>903</v>
      </c>
      <c r="B446" s="249">
        <f t="shared" si="6"/>
        <v>9</v>
      </c>
      <c r="C446" s="97" t="s">
        <v>901</v>
      </c>
      <c r="D446" s="98">
        <v>382595416</v>
      </c>
      <c r="E446" s="98">
        <v>1889157421</v>
      </c>
      <c r="F446" s="98">
        <v>16564282</v>
      </c>
      <c r="G446" s="98">
        <v>2255188555</v>
      </c>
    </row>
    <row r="447" spans="1:7" x14ac:dyDescent="0.25">
      <c r="A447" s="97" t="s">
        <v>902</v>
      </c>
      <c r="B447" s="249">
        <f t="shared" si="6"/>
        <v>13</v>
      </c>
      <c r="C447" s="97" t="s">
        <v>901</v>
      </c>
      <c r="D447" s="98">
        <v>382595416</v>
      </c>
      <c r="E447" s="98">
        <v>1889157421</v>
      </c>
      <c r="F447" s="98">
        <v>16564282</v>
      </c>
      <c r="G447" s="98">
        <v>2255188555</v>
      </c>
    </row>
    <row r="448" spans="1:7" x14ac:dyDescent="0.25">
      <c r="A448" s="97" t="s">
        <v>1001</v>
      </c>
      <c r="B448" s="249">
        <f t="shared" si="6"/>
        <v>9</v>
      </c>
      <c r="C448" s="97" t="s">
        <v>1002</v>
      </c>
      <c r="D448" s="98">
        <v>3420772261</v>
      </c>
      <c r="E448" s="98">
        <v>32866406</v>
      </c>
      <c r="F448" s="98">
        <v>0</v>
      </c>
      <c r="G448" s="98">
        <v>3453638667</v>
      </c>
    </row>
    <row r="449" spans="1:7" x14ac:dyDescent="0.25">
      <c r="A449" s="97" t="s">
        <v>1003</v>
      </c>
      <c r="B449" s="249">
        <f t="shared" si="6"/>
        <v>13</v>
      </c>
      <c r="C449" s="97" t="s">
        <v>1002</v>
      </c>
      <c r="D449" s="98">
        <v>3420772261</v>
      </c>
      <c r="E449" s="98">
        <v>32866406</v>
      </c>
      <c r="F449" s="98">
        <v>0</v>
      </c>
      <c r="G449" s="98">
        <v>3453638667</v>
      </c>
    </row>
    <row r="450" spans="1:7" ht="30" x14ac:dyDescent="0.25">
      <c r="A450" s="97" t="s">
        <v>872</v>
      </c>
      <c r="B450" s="249">
        <f t="shared" si="6"/>
        <v>9</v>
      </c>
      <c r="C450" s="97" t="s">
        <v>870</v>
      </c>
      <c r="D450" s="98">
        <v>649462145.77999997</v>
      </c>
      <c r="E450" s="98">
        <v>2954290041.1500001</v>
      </c>
      <c r="F450" s="98">
        <v>0</v>
      </c>
      <c r="G450" s="98">
        <v>3603752186.9299998</v>
      </c>
    </row>
    <row r="451" spans="1:7" ht="30" x14ac:dyDescent="0.25">
      <c r="A451" s="97" t="s">
        <v>871</v>
      </c>
      <c r="B451" s="249">
        <f t="shared" si="6"/>
        <v>13</v>
      </c>
      <c r="C451" s="97" t="s">
        <v>870</v>
      </c>
      <c r="D451" s="98">
        <v>649462145.77999997</v>
      </c>
      <c r="E451" s="98">
        <v>2954290041.1500001</v>
      </c>
      <c r="F451" s="98">
        <v>0</v>
      </c>
      <c r="G451" s="98">
        <v>3603752186.9299998</v>
      </c>
    </row>
    <row r="452" spans="1:7" x14ac:dyDescent="0.25">
      <c r="A452" s="97" t="s">
        <v>1004</v>
      </c>
      <c r="B452" s="249">
        <f t="shared" si="6"/>
        <v>9</v>
      </c>
      <c r="C452" s="97" t="s">
        <v>223</v>
      </c>
      <c r="D452" s="98">
        <v>0</v>
      </c>
      <c r="E452" s="98">
        <v>13748193</v>
      </c>
      <c r="F452" s="98">
        <v>0</v>
      </c>
      <c r="G452" s="98">
        <v>13748193</v>
      </c>
    </row>
    <row r="453" spans="1:7" x14ac:dyDescent="0.25">
      <c r="A453" s="97" t="s">
        <v>1005</v>
      </c>
      <c r="B453" s="249">
        <f t="shared" si="6"/>
        <v>13</v>
      </c>
      <c r="C453" s="97" t="s">
        <v>223</v>
      </c>
      <c r="D453" s="98">
        <v>0</v>
      </c>
      <c r="E453" s="98">
        <v>13748193</v>
      </c>
      <c r="F453" s="98">
        <v>0</v>
      </c>
      <c r="G453" s="98">
        <v>13748193</v>
      </c>
    </row>
    <row r="454" spans="1:7" x14ac:dyDescent="0.25">
      <c r="A454" s="97" t="s">
        <v>894</v>
      </c>
      <c r="B454" s="249">
        <f t="shared" si="6"/>
        <v>9</v>
      </c>
      <c r="C454" s="97" t="s">
        <v>892</v>
      </c>
      <c r="D454" s="98">
        <v>0</v>
      </c>
      <c r="E454" s="98">
        <v>93832640</v>
      </c>
      <c r="F454" s="98">
        <v>0</v>
      </c>
      <c r="G454" s="98">
        <v>93832640</v>
      </c>
    </row>
    <row r="455" spans="1:7" x14ac:dyDescent="0.25">
      <c r="A455" s="97" t="s">
        <v>893</v>
      </c>
      <c r="B455" s="249">
        <f t="shared" si="6"/>
        <v>13</v>
      </c>
      <c r="C455" s="97" t="s">
        <v>892</v>
      </c>
      <c r="D455" s="98">
        <v>0</v>
      </c>
      <c r="E455" s="98">
        <v>93832640</v>
      </c>
      <c r="F455" s="98">
        <v>0</v>
      </c>
      <c r="G455" s="98">
        <v>93832640</v>
      </c>
    </row>
    <row r="456" spans="1:7" x14ac:dyDescent="0.25">
      <c r="A456" s="97" t="s">
        <v>1034</v>
      </c>
      <c r="B456" s="249">
        <f t="shared" si="6"/>
        <v>9</v>
      </c>
      <c r="C456" s="97" t="s">
        <v>1032</v>
      </c>
      <c r="D456" s="98">
        <v>0</v>
      </c>
      <c r="E456" s="98">
        <v>84453200</v>
      </c>
      <c r="F456" s="98">
        <v>0</v>
      </c>
      <c r="G456" s="98">
        <v>84453200</v>
      </c>
    </row>
    <row r="457" spans="1:7" x14ac:dyDescent="0.25">
      <c r="A457" s="97" t="s">
        <v>1033</v>
      </c>
      <c r="B457" s="249">
        <f t="shared" si="6"/>
        <v>13</v>
      </c>
      <c r="C457" s="97" t="s">
        <v>1032</v>
      </c>
      <c r="D457" s="98">
        <v>0</v>
      </c>
      <c r="E457" s="98">
        <v>84453200</v>
      </c>
      <c r="F457" s="98">
        <v>0</v>
      </c>
      <c r="G457" s="98">
        <v>84453200</v>
      </c>
    </row>
    <row r="458" spans="1:7" x14ac:dyDescent="0.25">
      <c r="A458" s="97" t="s">
        <v>1006</v>
      </c>
      <c r="B458" s="249">
        <f t="shared" ref="B458:B521" si="7">LEN(A458)</f>
        <v>9</v>
      </c>
      <c r="C458" s="97" t="s">
        <v>302</v>
      </c>
      <c r="D458" s="98">
        <v>0</v>
      </c>
      <c r="E458" s="98">
        <v>22597949</v>
      </c>
      <c r="F458" s="98">
        <v>6166667</v>
      </c>
      <c r="G458" s="98">
        <v>16431282</v>
      </c>
    </row>
    <row r="459" spans="1:7" x14ac:dyDescent="0.25">
      <c r="A459" s="97" t="s">
        <v>1007</v>
      </c>
      <c r="B459" s="249">
        <f t="shared" si="7"/>
        <v>13</v>
      </c>
      <c r="C459" s="97" t="s">
        <v>302</v>
      </c>
      <c r="D459" s="98">
        <v>0</v>
      </c>
      <c r="E459" s="98">
        <v>22597949</v>
      </c>
      <c r="F459" s="98">
        <v>6166667</v>
      </c>
      <c r="G459" s="98">
        <v>16431282</v>
      </c>
    </row>
    <row r="460" spans="1:7" x14ac:dyDescent="0.25">
      <c r="A460" s="97" t="s">
        <v>569</v>
      </c>
      <c r="B460" s="249">
        <f t="shared" si="7"/>
        <v>9</v>
      </c>
      <c r="C460" s="97" t="s">
        <v>296</v>
      </c>
      <c r="D460" s="98">
        <v>7672851317</v>
      </c>
      <c r="E460" s="98">
        <v>22356231671</v>
      </c>
      <c r="F460" s="98">
        <v>569125633</v>
      </c>
      <c r="G460" s="98">
        <v>29459957355</v>
      </c>
    </row>
    <row r="461" spans="1:7" x14ac:dyDescent="0.25">
      <c r="A461" s="97" t="s">
        <v>570</v>
      </c>
      <c r="B461" s="249">
        <f t="shared" si="7"/>
        <v>13</v>
      </c>
      <c r="C461" s="97" t="s">
        <v>296</v>
      </c>
      <c r="D461" s="98">
        <v>7672851317</v>
      </c>
      <c r="E461" s="98">
        <v>22356231671</v>
      </c>
      <c r="F461" s="98">
        <v>569125633</v>
      </c>
      <c r="G461" s="98">
        <v>29459957355</v>
      </c>
    </row>
    <row r="462" spans="1:7" x14ac:dyDescent="0.25">
      <c r="A462" s="97" t="s">
        <v>869</v>
      </c>
      <c r="B462" s="249">
        <f t="shared" si="7"/>
        <v>9</v>
      </c>
      <c r="C462" s="97" t="s">
        <v>305</v>
      </c>
      <c r="D462" s="98">
        <v>901447933.48000002</v>
      </c>
      <c r="E462" s="98">
        <v>14093792675.51</v>
      </c>
      <c r="F462" s="98">
        <v>531265647.93000001</v>
      </c>
      <c r="G462" s="98">
        <v>14463974961.059999</v>
      </c>
    </row>
    <row r="463" spans="1:7" x14ac:dyDescent="0.25">
      <c r="A463" s="97" t="s">
        <v>868</v>
      </c>
      <c r="B463" s="249">
        <f t="shared" si="7"/>
        <v>13</v>
      </c>
      <c r="C463" s="97" t="s">
        <v>305</v>
      </c>
      <c r="D463" s="98">
        <v>901447933.48000002</v>
      </c>
      <c r="E463" s="98">
        <v>14093792675.51</v>
      </c>
      <c r="F463" s="98">
        <v>531265647.93000001</v>
      </c>
      <c r="G463" s="98">
        <v>14463974961.059999</v>
      </c>
    </row>
    <row r="464" spans="1:7" x14ac:dyDescent="0.25">
      <c r="A464" s="97" t="s">
        <v>878</v>
      </c>
      <c r="B464" s="249">
        <f t="shared" si="7"/>
        <v>6</v>
      </c>
      <c r="C464" s="97" t="s">
        <v>337</v>
      </c>
      <c r="D464" s="98">
        <v>20418500</v>
      </c>
      <c r="E464" s="98">
        <v>471773600</v>
      </c>
      <c r="F464" s="98">
        <v>3995100</v>
      </c>
      <c r="G464" s="98">
        <v>488197000</v>
      </c>
    </row>
    <row r="465" spans="1:7" x14ac:dyDescent="0.25">
      <c r="A465" s="97" t="s">
        <v>1008</v>
      </c>
      <c r="B465" s="249">
        <f t="shared" si="7"/>
        <v>9</v>
      </c>
      <c r="C465" s="97" t="s">
        <v>987</v>
      </c>
      <c r="D465" s="98">
        <v>0</v>
      </c>
      <c r="E465" s="98">
        <v>461030000</v>
      </c>
      <c r="F465" s="98">
        <v>0</v>
      </c>
      <c r="G465" s="98">
        <v>461030000</v>
      </c>
    </row>
    <row r="466" spans="1:7" x14ac:dyDescent="0.25">
      <c r="A466" s="97" t="s">
        <v>1009</v>
      </c>
      <c r="B466" s="249">
        <f t="shared" si="7"/>
        <v>13</v>
      </c>
      <c r="C466" s="97" t="s">
        <v>987</v>
      </c>
      <c r="D466" s="98">
        <v>0</v>
      </c>
      <c r="E466" s="98">
        <v>461030000</v>
      </c>
      <c r="F466" s="98">
        <v>0</v>
      </c>
      <c r="G466" s="98">
        <v>461030000</v>
      </c>
    </row>
    <row r="467" spans="1:7" x14ac:dyDescent="0.25">
      <c r="A467" s="97" t="s">
        <v>1010</v>
      </c>
      <c r="B467" s="249">
        <f t="shared" si="7"/>
        <v>9</v>
      </c>
      <c r="C467" s="97" t="s">
        <v>28</v>
      </c>
      <c r="D467" s="98">
        <v>0</v>
      </c>
      <c r="E467" s="98">
        <v>3990000</v>
      </c>
      <c r="F467" s="98">
        <v>0</v>
      </c>
      <c r="G467" s="98">
        <v>3990000</v>
      </c>
    </row>
    <row r="468" spans="1:7" x14ac:dyDescent="0.25">
      <c r="A468" s="97" t="s">
        <v>1011</v>
      </c>
      <c r="B468" s="249">
        <f t="shared" si="7"/>
        <v>13</v>
      </c>
      <c r="C468" s="97" t="s">
        <v>28</v>
      </c>
      <c r="D468" s="98">
        <v>0</v>
      </c>
      <c r="E468" s="98">
        <v>3990000</v>
      </c>
      <c r="F468" s="98">
        <v>0</v>
      </c>
      <c r="G468" s="98">
        <v>3990000</v>
      </c>
    </row>
    <row r="469" spans="1:7" x14ac:dyDescent="0.25">
      <c r="A469" s="97" t="s">
        <v>1012</v>
      </c>
      <c r="B469" s="249">
        <f t="shared" si="7"/>
        <v>9</v>
      </c>
      <c r="C469" s="97" t="s">
        <v>990</v>
      </c>
      <c r="D469" s="98">
        <v>19893000</v>
      </c>
      <c r="E469" s="98">
        <v>6472900</v>
      </c>
      <c r="F469" s="98">
        <v>3995100</v>
      </c>
      <c r="G469" s="98">
        <v>22370800</v>
      </c>
    </row>
    <row r="470" spans="1:7" x14ac:dyDescent="0.25">
      <c r="A470" s="97" t="s">
        <v>1013</v>
      </c>
      <c r="B470" s="249">
        <f t="shared" si="7"/>
        <v>13</v>
      </c>
      <c r="C470" s="97" t="s">
        <v>990</v>
      </c>
      <c r="D470" s="98">
        <v>19893000</v>
      </c>
      <c r="E470" s="98">
        <v>6472900</v>
      </c>
      <c r="F470" s="98">
        <v>3995100</v>
      </c>
      <c r="G470" s="98">
        <v>22370800</v>
      </c>
    </row>
    <row r="471" spans="1:7" x14ac:dyDescent="0.25">
      <c r="A471" s="97" t="s">
        <v>938</v>
      </c>
      <c r="B471" s="249">
        <f t="shared" si="7"/>
        <v>9</v>
      </c>
      <c r="C471" s="97" t="s">
        <v>939</v>
      </c>
      <c r="D471" s="98">
        <v>525500</v>
      </c>
      <c r="E471" s="98">
        <v>280700</v>
      </c>
      <c r="F471" s="98">
        <v>0</v>
      </c>
      <c r="G471" s="98">
        <v>806200</v>
      </c>
    </row>
    <row r="472" spans="1:7" x14ac:dyDescent="0.25">
      <c r="A472" s="97" t="s">
        <v>940</v>
      </c>
      <c r="B472" s="249">
        <f t="shared" si="7"/>
        <v>13</v>
      </c>
      <c r="C472" s="97" t="s">
        <v>939</v>
      </c>
      <c r="D472" s="98">
        <v>525500</v>
      </c>
      <c r="E472" s="98">
        <v>280700</v>
      </c>
      <c r="F472" s="98">
        <v>0</v>
      </c>
      <c r="G472" s="98">
        <v>806200</v>
      </c>
    </row>
    <row r="473" spans="1:7" ht="30" x14ac:dyDescent="0.25">
      <c r="A473" s="97" t="s">
        <v>571</v>
      </c>
      <c r="B473" s="249">
        <f t="shared" si="7"/>
        <v>3</v>
      </c>
      <c r="C473" s="97" t="s">
        <v>572</v>
      </c>
      <c r="D473" s="98">
        <v>4055611069.3000002</v>
      </c>
      <c r="E473" s="98">
        <v>3617790600.8800001</v>
      </c>
      <c r="F473" s="98">
        <v>440893878.10000002</v>
      </c>
      <c r="G473" s="98">
        <v>7232507792.0799999</v>
      </c>
    </row>
    <row r="474" spans="1:7" ht="30" x14ac:dyDescent="0.25">
      <c r="A474" s="97" t="s">
        <v>573</v>
      </c>
      <c r="B474" s="249">
        <f t="shared" si="7"/>
        <v>6</v>
      </c>
      <c r="C474" s="97" t="s">
        <v>574</v>
      </c>
      <c r="D474" s="98">
        <v>1895409005.5899999</v>
      </c>
      <c r="E474" s="98">
        <v>1922482286.6500001</v>
      </c>
      <c r="F474" s="98">
        <v>384161906.94999999</v>
      </c>
      <c r="G474" s="98">
        <v>3433729385.29</v>
      </c>
    </row>
    <row r="475" spans="1:7" x14ac:dyDescent="0.25">
      <c r="A475" s="97" t="s">
        <v>575</v>
      </c>
      <c r="B475" s="249">
        <f t="shared" si="7"/>
        <v>9</v>
      </c>
      <c r="C475" s="97" t="s">
        <v>158</v>
      </c>
      <c r="D475" s="98">
        <v>549713457.10000002</v>
      </c>
      <c r="E475" s="98">
        <v>549713455.67999995</v>
      </c>
      <c r="F475" s="98">
        <v>109942691.42</v>
      </c>
      <c r="G475" s="98">
        <v>989484221.36000001</v>
      </c>
    </row>
    <row r="476" spans="1:7" x14ac:dyDescent="0.25">
      <c r="A476" s="97" t="s">
        <v>576</v>
      </c>
      <c r="B476" s="249">
        <f t="shared" si="7"/>
        <v>13</v>
      </c>
      <c r="C476" s="97" t="s">
        <v>99</v>
      </c>
      <c r="D476" s="98">
        <v>549713457.10000002</v>
      </c>
      <c r="E476" s="98">
        <v>549713455.67999995</v>
      </c>
      <c r="F476" s="98">
        <v>109942691.42</v>
      </c>
      <c r="G476" s="98">
        <v>989484221.36000001</v>
      </c>
    </row>
    <row r="477" spans="1:7" x14ac:dyDescent="0.25">
      <c r="A477" s="97" t="s">
        <v>577</v>
      </c>
      <c r="B477" s="249">
        <f t="shared" si="7"/>
        <v>9</v>
      </c>
      <c r="C477" s="97" t="s">
        <v>80</v>
      </c>
      <c r="D477" s="98">
        <v>25999280.699999999</v>
      </c>
      <c r="E477" s="98">
        <v>25999280.559999999</v>
      </c>
      <c r="F477" s="98">
        <v>5199856.1399999997</v>
      </c>
      <c r="G477" s="98">
        <v>46798705.119999997</v>
      </c>
    </row>
    <row r="478" spans="1:7" x14ac:dyDescent="0.25">
      <c r="A478" s="97" t="s">
        <v>578</v>
      </c>
      <c r="B478" s="249">
        <f t="shared" si="7"/>
        <v>13</v>
      </c>
      <c r="C478" s="97" t="s">
        <v>81</v>
      </c>
      <c r="D478" s="98">
        <v>25999280.699999999</v>
      </c>
      <c r="E478" s="98">
        <v>25999280.559999999</v>
      </c>
      <c r="F478" s="98">
        <v>5199856.1399999997</v>
      </c>
      <c r="G478" s="98">
        <v>46798705.119999997</v>
      </c>
    </row>
    <row r="479" spans="1:7" x14ac:dyDescent="0.25">
      <c r="A479" s="97" t="s">
        <v>579</v>
      </c>
      <c r="B479" s="249">
        <f t="shared" si="7"/>
        <v>9</v>
      </c>
      <c r="C479" s="97" t="s">
        <v>163</v>
      </c>
      <c r="D479" s="98">
        <v>267730.75</v>
      </c>
      <c r="E479" s="98">
        <v>267729.59999999998</v>
      </c>
      <c r="F479" s="98">
        <v>53546.15</v>
      </c>
      <c r="G479" s="98">
        <v>481914.2</v>
      </c>
    </row>
    <row r="480" spans="1:7" x14ac:dyDescent="0.25">
      <c r="A480" s="97" t="s">
        <v>580</v>
      </c>
      <c r="B480" s="249">
        <f t="shared" si="7"/>
        <v>13</v>
      </c>
      <c r="C480" s="97" t="s">
        <v>108</v>
      </c>
      <c r="D480" s="98">
        <v>267730.75</v>
      </c>
      <c r="E480" s="98">
        <v>267729.59999999998</v>
      </c>
      <c r="F480" s="98">
        <v>53546.15</v>
      </c>
      <c r="G480" s="98">
        <v>481914.2</v>
      </c>
    </row>
    <row r="481" spans="1:7" x14ac:dyDescent="0.25">
      <c r="A481" s="97" t="s">
        <v>581</v>
      </c>
      <c r="B481" s="249">
        <f t="shared" si="7"/>
        <v>9</v>
      </c>
      <c r="C481" s="97" t="s">
        <v>56</v>
      </c>
      <c r="D481" s="98">
        <v>710954458.90999997</v>
      </c>
      <c r="E481" s="98">
        <v>718867348.79999995</v>
      </c>
      <c r="F481" s="98">
        <v>143773450.44999999</v>
      </c>
      <c r="G481" s="98">
        <v>1286048357.26</v>
      </c>
    </row>
    <row r="482" spans="1:7" x14ac:dyDescent="0.25">
      <c r="A482" s="97" t="s">
        <v>582</v>
      </c>
      <c r="B482" s="249">
        <f t="shared" si="7"/>
        <v>13</v>
      </c>
      <c r="C482" s="97" t="s">
        <v>57</v>
      </c>
      <c r="D482" s="98">
        <v>12975858.25</v>
      </c>
      <c r="E482" s="98">
        <v>12975859.6</v>
      </c>
      <c r="F482" s="98">
        <v>2595171.65</v>
      </c>
      <c r="G482" s="98">
        <v>23356546.199999999</v>
      </c>
    </row>
    <row r="483" spans="1:7" x14ac:dyDescent="0.25">
      <c r="A483" s="97" t="s">
        <v>583</v>
      </c>
      <c r="B483" s="249">
        <f t="shared" si="7"/>
        <v>13</v>
      </c>
      <c r="C483" s="97" t="s">
        <v>59</v>
      </c>
      <c r="D483" s="98">
        <v>697978600.65999997</v>
      </c>
      <c r="E483" s="98">
        <v>705891489.20000005</v>
      </c>
      <c r="F483" s="98">
        <v>141178278.80000001</v>
      </c>
      <c r="G483" s="98">
        <v>1262691811.0599999</v>
      </c>
    </row>
    <row r="484" spans="1:7" x14ac:dyDescent="0.25">
      <c r="A484" s="97" t="s">
        <v>584</v>
      </c>
      <c r="B484" s="249">
        <f t="shared" si="7"/>
        <v>9</v>
      </c>
      <c r="C484" s="97" t="s">
        <v>60</v>
      </c>
      <c r="D484" s="98">
        <v>609113.30000000005</v>
      </c>
      <c r="E484" s="98">
        <v>609111.64</v>
      </c>
      <c r="F484" s="98">
        <v>121822.66</v>
      </c>
      <c r="G484" s="98">
        <v>1096402.28</v>
      </c>
    </row>
    <row r="485" spans="1:7" x14ac:dyDescent="0.25">
      <c r="A485" s="97" t="s">
        <v>585</v>
      </c>
      <c r="B485" s="249">
        <f t="shared" si="7"/>
        <v>13</v>
      </c>
      <c r="C485" s="97" t="s">
        <v>61</v>
      </c>
      <c r="D485" s="98">
        <v>609113.30000000005</v>
      </c>
      <c r="E485" s="98">
        <v>609111.64</v>
      </c>
      <c r="F485" s="98">
        <v>121822.66</v>
      </c>
      <c r="G485" s="98">
        <v>1096402.28</v>
      </c>
    </row>
    <row r="486" spans="1:7" x14ac:dyDescent="0.25">
      <c r="A486" s="97" t="s">
        <v>586</v>
      </c>
      <c r="B486" s="249">
        <f t="shared" si="7"/>
        <v>9</v>
      </c>
      <c r="C486" s="97" t="s">
        <v>63</v>
      </c>
      <c r="D486" s="98">
        <v>72372335.829999998</v>
      </c>
      <c r="E486" s="98">
        <v>72906360.480000004</v>
      </c>
      <c r="F486" s="98">
        <v>14572653.41</v>
      </c>
      <c r="G486" s="98">
        <v>130706042.90000001</v>
      </c>
    </row>
    <row r="487" spans="1:7" x14ac:dyDescent="0.25">
      <c r="A487" s="97" t="s">
        <v>587</v>
      </c>
      <c r="B487" s="249">
        <f t="shared" si="7"/>
        <v>13</v>
      </c>
      <c r="C487" s="97" t="s">
        <v>65</v>
      </c>
      <c r="D487" s="98">
        <v>48259956.280000001</v>
      </c>
      <c r="E487" s="98">
        <v>48134676.079999998</v>
      </c>
      <c r="F487" s="98">
        <v>9637115.3599999994</v>
      </c>
      <c r="G487" s="98">
        <v>86757517</v>
      </c>
    </row>
    <row r="488" spans="1:7" x14ac:dyDescent="0.25">
      <c r="A488" s="97" t="s">
        <v>588</v>
      </c>
      <c r="B488" s="249">
        <f t="shared" si="7"/>
        <v>13</v>
      </c>
      <c r="C488" s="97" t="s">
        <v>67</v>
      </c>
      <c r="D488" s="98">
        <v>23921028.600000001</v>
      </c>
      <c r="E488" s="98">
        <v>24580334.640000001</v>
      </c>
      <c r="F488" s="98">
        <v>4897267.8600000003</v>
      </c>
      <c r="G488" s="98">
        <v>43604095.380000003</v>
      </c>
    </row>
    <row r="489" spans="1:7" ht="30" x14ac:dyDescent="0.25">
      <c r="A489" s="97" t="s">
        <v>589</v>
      </c>
      <c r="B489" s="249">
        <f t="shared" si="7"/>
        <v>13</v>
      </c>
      <c r="C489" s="97" t="s">
        <v>88</v>
      </c>
      <c r="D489" s="98">
        <v>191350.95</v>
      </c>
      <c r="E489" s="98">
        <v>191349.76000000001</v>
      </c>
      <c r="F489" s="98">
        <v>38270.19</v>
      </c>
      <c r="G489" s="98">
        <v>344430.52</v>
      </c>
    </row>
    <row r="490" spans="1:7" x14ac:dyDescent="0.25">
      <c r="A490" s="97" t="s">
        <v>590</v>
      </c>
      <c r="B490" s="249">
        <f t="shared" si="7"/>
        <v>9</v>
      </c>
      <c r="C490" s="97" t="s">
        <v>69</v>
      </c>
      <c r="D490" s="98">
        <v>394332237.54000002</v>
      </c>
      <c r="E490" s="98">
        <v>433705943.97000003</v>
      </c>
      <c r="F490" s="98">
        <v>86485148.519999996</v>
      </c>
      <c r="G490" s="98">
        <v>741553032.99000001</v>
      </c>
    </row>
    <row r="491" spans="1:7" x14ac:dyDescent="0.25">
      <c r="A491" s="97" t="s">
        <v>591</v>
      </c>
      <c r="B491" s="249">
        <f t="shared" si="7"/>
        <v>13</v>
      </c>
      <c r="C491" s="97" t="s">
        <v>71</v>
      </c>
      <c r="D491" s="98">
        <v>162502980.12</v>
      </c>
      <c r="E491" s="98">
        <v>186894007.44999999</v>
      </c>
      <c r="F491" s="98">
        <v>37439432.93</v>
      </c>
      <c r="G491" s="98">
        <v>311957554.63999999</v>
      </c>
    </row>
    <row r="492" spans="1:7" x14ac:dyDescent="0.25">
      <c r="A492" s="97" t="s">
        <v>592</v>
      </c>
      <c r="B492" s="249">
        <f t="shared" si="7"/>
        <v>13</v>
      </c>
      <c r="C492" s="97" t="s">
        <v>73</v>
      </c>
      <c r="D492" s="98">
        <v>228671029.38999999</v>
      </c>
      <c r="E492" s="98">
        <v>242286462.03999999</v>
      </c>
      <c r="F492" s="98">
        <v>48420916.950000003</v>
      </c>
      <c r="G492" s="98">
        <v>422536574.48000002</v>
      </c>
    </row>
    <row r="493" spans="1:7" x14ac:dyDescent="0.25">
      <c r="A493" s="97" t="s">
        <v>593</v>
      </c>
      <c r="B493" s="249">
        <f t="shared" si="7"/>
        <v>13</v>
      </c>
      <c r="C493" s="97" t="s">
        <v>74</v>
      </c>
      <c r="D493" s="98">
        <v>3158228.03</v>
      </c>
      <c r="E493" s="98">
        <v>3124001.56</v>
      </c>
      <c r="F493" s="98">
        <v>624798.64</v>
      </c>
      <c r="G493" s="98">
        <v>5657430.9500000002</v>
      </c>
    </row>
    <row r="494" spans="1:7" x14ac:dyDescent="0.25">
      <c r="A494" s="97" t="s">
        <v>1031</v>
      </c>
      <c r="B494" s="249">
        <f t="shared" si="7"/>
        <v>13</v>
      </c>
      <c r="C494" s="97" t="s">
        <v>984</v>
      </c>
      <c r="D494" s="98">
        <v>0</v>
      </c>
      <c r="E494" s="98">
        <v>1401472.92</v>
      </c>
      <c r="F494" s="98">
        <v>0</v>
      </c>
      <c r="G494" s="98">
        <v>1401472.92</v>
      </c>
    </row>
    <row r="495" spans="1:7" x14ac:dyDescent="0.25">
      <c r="A495" s="97" t="s">
        <v>594</v>
      </c>
      <c r="B495" s="249">
        <f t="shared" si="7"/>
        <v>9</v>
      </c>
      <c r="C495" s="97" t="s">
        <v>75</v>
      </c>
      <c r="D495" s="98">
        <v>19580731</v>
      </c>
      <c r="E495" s="98">
        <v>19580731.800000001</v>
      </c>
      <c r="F495" s="98">
        <v>3916146.2</v>
      </c>
      <c r="G495" s="98">
        <v>35245316.600000001</v>
      </c>
    </row>
    <row r="496" spans="1:7" x14ac:dyDescent="0.25">
      <c r="A496" s="97" t="s">
        <v>595</v>
      </c>
      <c r="B496" s="249">
        <f t="shared" si="7"/>
        <v>13</v>
      </c>
      <c r="C496" s="97" t="s">
        <v>76</v>
      </c>
      <c r="D496" s="98">
        <v>17096969.050000001</v>
      </c>
      <c r="E496" s="98">
        <v>17096970.239999998</v>
      </c>
      <c r="F496" s="98">
        <v>3419393.81</v>
      </c>
      <c r="G496" s="98">
        <v>30774545.48</v>
      </c>
    </row>
    <row r="497" spans="1:7" x14ac:dyDescent="0.25">
      <c r="A497" s="97" t="s">
        <v>596</v>
      </c>
      <c r="B497" s="249">
        <f t="shared" si="7"/>
        <v>13</v>
      </c>
      <c r="C497" s="97" t="s">
        <v>141</v>
      </c>
      <c r="D497" s="98">
        <v>2483761.9500000002</v>
      </c>
      <c r="E497" s="98">
        <v>2483761.56</v>
      </c>
      <c r="F497" s="98">
        <v>496752.39</v>
      </c>
      <c r="G497" s="98">
        <v>4470771.12</v>
      </c>
    </row>
    <row r="498" spans="1:7" x14ac:dyDescent="0.25">
      <c r="A498" s="97" t="s">
        <v>597</v>
      </c>
      <c r="B498" s="249">
        <f t="shared" si="7"/>
        <v>9</v>
      </c>
      <c r="C498" s="97" t="s">
        <v>94</v>
      </c>
      <c r="D498" s="98">
        <v>323658</v>
      </c>
      <c r="E498" s="98">
        <v>323657.40000000002</v>
      </c>
      <c r="F498" s="98">
        <v>64731.6</v>
      </c>
      <c r="G498" s="98">
        <v>582583.80000000005</v>
      </c>
    </row>
    <row r="499" spans="1:7" x14ac:dyDescent="0.25">
      <c r="A499" s="97" t="s">
        <v>598</v>
      </c>
      <c r="B499" s="249">
        <f t="shared" si="7"/>
        <v>13</v>
      </c>
      <c r="C499" s="97" t="s">
        <v>95</v>
      </c>
      <c r="D499" s="98">
        <v>323658</v>
      </c>
      <c r="E499" s="98">
        <v>323657.40000000002</v>
      </c>
      <c r="F499" s="98">
        <v>64731.6</v>
      </c>
      <c r="G499" s="98">
        <v>582583.80000000005</v>
      </c>
    </row>
    <row r="500" spans="1:7" x14ac:dyDescent="0.25">
      <c r="A500" s="97" t="s">
        <v>599</v>
      </c>
      <c r="B500" s="249">
        <f t="shared" si="7"/>
        <v>9</v>
      </c>
      <c r="C500" s="97" t="s">
        <v>186</v>
      </c>
      <c r="D500" s="98">
        <v>23799900.07</v>
      </c>
      <c r="E500" s="98">
        <v>1444636.93</v>
      </c>
      <c r="F500" s="98">
        <v>78360.2</v>
      </c>
      <c r="G500" s="98">
        <v>25166176.800000001</v>
      </c>
    </row>
    <row r="501" spans="1:7" x14ac:dyDescent="0.25">
      <c r="A501" s="97" t="s">
        <v>912</v>
      </c>
      <c r="B501" s="249">
        <f t="shared" si="7"/>
        <v>13</v>
      </c>
      <c r="C501" s="97" t="s">
        <v>60</v>
      </c>
      <c r="D501" s="98">
        <v>7853950.5899999999</v>
      </c>
      <c r="E501" s="98">
        <v>0</v>
      </c>
      <c r="F501" s="98">
        <v>0</v>
      </c>
      <c r="G501" s="98">
        <v>7853950.5899999999</v>
      </c>
    </row>
    <row r="502" spans="1:7" x14ac:dyDescent="0.25">
      <c r="A502" s="97" t="s">
        <v>600</v>
      </c>
      <c r="B502" s="249">
        <f t="shared" si="7"/>
        <v>13</v>
      </c>
      <c r="C502" s="97" t="s">
        <v>63</v>
      </c>
      <c r="D502" s="98">
        <v>540034.38</v>
      </c>
      <c r="E502" s="98">
        <v>444531.18</v>
      </c>
      <c r="F502" s="98">
        <v>78360.2</v>
      </c>
      <c r="G502" s="98">
        <v>906205.36</v>
      </c>
    </row>
    <row r="503" spans="1:7" x14ac:dyDescent="0.25">
      <c r="A503" s="97" t="s">
        <v>601</v>
      </c>
      <c r="B503" s="249">
        <f t="shared" si="7"/>
        <v>13</v>
      </c>
      <c r="C503" s="97" t="s">
        <v>69</v>
      </c>
      <c r="D503" s="98">
        <v>15405915.1</v>
      </c>
      <c r="E503" s="98">
        <v>1000105.75</v>
      </c>
      <c r="F503" s="98">
        <v>0</v>
      </c>
      <c r="G503" s="98">
        <v>16406020.85</v>
      </c>
    </row>
    <row r="504" spans="1:7" x14ac:dyDescent="0.25">
      <c r="A504" s="97" t="s">
        <v>602</v>
      </c>
      <c r="B504" s="249">
        <f t="shared" si="7"/>
        <v>9</v>
      </c>
      <c r="C504" s="97" t="s">
        <v>199</v>
      </c>
      <c r="D504" s="98">
        <v>97456102.390000001</v>
      </c>
      <c r="E504" s="98">
        <v>99064029.790000007</v>
      </c>
      <c r="F504" s="98">
        <v>19953500.199999999</v>
      </c>
      <c r="G504" s="98">
        <v>176566631.97999999</v>
      </c>
    </row>
    <row r="505" spans="1:7" x14ac:dyDescent="0.25">
      <c r="A505" s="97" t="s">
        <v>978</v>
      </c>
      <c r="B505" s="249">
        <f t="shared" si="7"/>
        <v>13</v>
      </c>
      <c r="C505" s="97" t="s">
        <v>158</v>
      </c>
      <c r="D505" s="98">
        <v>136939.32</v>
      </c>
      <c r="E505" s="98">
        <v>136940.49</v>
      </c>
      <c r="F505" s="98">
        <v>273879.81</v>
      </c>
      <c r="G505" s="98">
        <v>0</v>
      </c>
    </row>
    <row r="506" spans="1:7" x14ac:dyDescent="0.25">
      <c r="A506" s="97" t="s">
        <v>896</v>
      </c>
      <c r="B506" s="249">
        <f t="shared" si="7"/>
        <v>13</v>
      </c>
      <c r="C506" s="97" t="s">
        <v>163</v>
      </c>
      <c r="D506" s="98">
        <v>310765.5</v>
      </c>
      <c r="E506" s="98">
        <v>310765.40000000002</v>
      </c>
      <c r="F506" s="98">
        <v>62153.1</v>
      </c>
      <c r="G506" s="98">
        <v>559377.80000000005</v>
      </c>
    </row>
    <row r="507" spans="1:7" x14ac:dyDescent="0.25">
      <c r="A507" s="97" t="s">
        <v>603</v>
      </c>
      <c r="B507" s="249">
        <f t="shared" si="7"/>
        <v>13</v>
      </c>
      <c r="C507" s="97" t="s">
        <v>56</v>
      </c>
      <c r="D507" s="98">
        <v>22737813.600000001</v>
      </c>
      <c r="E507" s="98">
        <v>22678961.68</v>
      </c>
      <c r="F507" s="98">
        <v>4535794.17</v>
      </c>
      <c r="G507" s="98">
        <v>40880981.109999999</v>
      </c>
    </row>
    <row r="508" spans="1:7" x14ac:dyDescent="0.25">
      <c r="A508" s="97" t="s">
        <v>895</v>
      </c>
      <c r="B508" s="249">
        <f t="shared" si="7"/>
        <v>13</v>
      </c>
      <c r="C508" s="97" t="s">
        <v>60</v>
      </c>
      <c r="D508" s="98">
        <v>69794.600000000006</v>
      </c>
      <c r="E508" s="98">
        <v>69794.679999999993</v>
      </c>
      <c r="F508" s="98">
        <v>13958.92</v>
      </c>
      <c r="G508" s="98">
        <v>125630.36</v>
      </c>
    </row>
    <row r="509" spans="1:7" x14ac:dyDescent="0.25">
      <c r="A509" s="97" t="s">
        <v>604</v>
      </c>
      <c r="B509" s="249">
        <f t="shared" si="7"/>
        <v>13</v>
      </c>
      <c r="C509" s="97" t="s">
        <v>63</v>
      </c>
      <c r="D509" s="98">
        <v>4927536.96</v>
      </c>
      <c r="E509" s="98">
        <v>5097078.75</v>
      </c>
      <c r="F509" s="98">
        <v>1026393.04</v>
      </c>
      <c r="G509" s="98">
        <v>8998222.6699999999</v>
      </c>
    </row>
    <row r="510" spans="1:7" x14ac:dyDescent="0.25">
      <c r="A510" s="97" t="s">
        <v>605</v>
      </c>
      <c r="B510" s="249">
        <f t="shared" si="7"/>
        <v>13</v>
      </c>
      <c r="C510" s="97" t="s">
        <v>69</v>
      </c>
      <c r="D510" s="98">
        <v>54582970.259999998</v>
      </c>
      <c r="E510" s="98">
        <v>56080208.07</v>
      </c>
      <c r="F510" s="98">
        <v>11103264.73</v>
      </c>
      <c r="G510" s="98">
        <v>99559913.599999994</v>
      </c>
    </row>
    <row r="511" spans="1:7" x14ac:dyDescent="0.25">
      <c r="A511" s="97" t="s">
        <v>941</v>
      </c>
      <c r="B511" s="249">
        <f t="shared" si="7"/>
        <v>13</v>
      </c>
      <c r="C511" s="97" t="s">
        <v>75</v>
      </c>
      <c r="D511" s="98">
        <v>14690282.15</v>
      </c>
      <c r="E511" s="98">
        <v>14690280.720000001</v>
      </c>
      <c r="F511" s="98">
        <v>2938056.43</v>
      </c>
      <c r="G511" s="98">
        <v>26442506.440000001</v>
      </c>
    </row>
    <row r="512" spans="1:7" x14ac:dyDescent="0.25">
      <c r="A512" s="97" t="s">
        <v>606</v>
      </c>
      <c r="B512" s="249">
        <f t="shared" si="7"/>
        <v>6</v>
      </c>
      <c r="C512" s="97" t="s">
        <v>607</v>
      </c>
      <c r="D512" s="98">
        <v>2089438346.25</v>
      </c>
      <c r="E512" s="98">
        <v>1672954882.1099999</v>
      </c>
      <c r="F512" s="98">
        <v>0</v>
      </c>
      <c r="G512" s="98">
        <v>3762393228.3600001</v>
      </c>
    </row>
    <row r="513" spans="1:7" x14ac:dyDescent="0.25">
      <c r="A513" s="97" t="s">
        <v>608</v>
      </c>
      <c r="B513" s="249">
        <f t="shared" si="7"/>
        <v>9</v>
      </c>
      <c r="C513" s="97" t="s">
        <v>223</v>
      </c>
      <c r="D513" s="98">
        <v>2089438346.25</v>
      </c>
      <c r="E513" s="98">
        <v>1672954882.1099999</v>
      </c>
      <c r="F513" s="98">
        <v>0</v>
      </c>
      <c r="G513" s="98">
        <v>3762393228.3600001</v>
      </c>
    </row>
    <row r="514" spans="1:7" x14ac:dyDescent="0.25">
      <c r="A514" s="97" t="s">
        <v>609</v>
      </c>
      <c r="B514" s="249">
        <f t="shared" si="7"/>
        <v>13</v>
      </c>
      <c r="C514" s="97" t="s">
        <v>223</v>
      </c>
      <c r="D514" s="98">
        <v>2089438346.25</v>
      </c>
      <c r="E514" s="98">
        <v>1672954882.1099999</v>
      </c>
      <c r="F514" s="98">
        <v>0</v>
      </c>
      <c r="G514" s="98">
        <v>3762393228.3600001</v>
      </c>
    </row>
    <row r="515" spans="1:7" x14ac:dyDescent="0.25">
      <c r="A515" s="97" t="s">
        <v>888</v>
      </c>
      <c r="B515" s="249">
        <f t="shared" si="7"/>
        <v>6</v>
      </c>
      <c r="C515" s="97" t="s">
        <v>887</v>
      </c>
      <c r="D515" s="98">
        <v>70763717.459999993</v>
      </c>
      <c r="E515" s="98">
        <v>22353432.120000001</v>
      </c>
      <c r="F515" s="98">
        <v>56731971.149999999</v>
      </c>
      <c r="G515" s="98">
        <v>36385178.43</v>
      </c>
    </row>
    <row r="516" spans="1:7" x14ac:dyDescent="0.25">
      <c r="A516" s="293" t="s">
        <v>886</v>
      </c>
      <c r="B516" s="249">
        <f t="shared" si="7"/>
        <v>9</v>
      </c>
      <c r="C516" s="97" t="s">
        <v>434</v>
      </c>
      <c r="D516" s="98">
        <v>70763717.459999993</v>
      </c>
      <c r="E516" s="98">
        <v>22353432.120000001</v>
      </c>
      <c r="F516" s="98">
        <v>56731971.149999999</v>
      </c>
      <c r="G516" s="98">
        <v>36385178.43</v>
      </c>
    </row>
    <row r="517" spans="1:7" x14ac:dyDescent="0.25">
      <c r="A517" s="293" t="s">
        <v>885</v>
      </c>
      <c r="B517" s="249">
        <f t="shared" si="7"/>
        <v>13</v>
      </c>
      <c r="C517" s="97" t="s">
        <v>434</v>
      </c>
      <c r="D517" s="98">
        <v>70763717.459999993</v>
      </c>
      <c r="E517" s="98">
        <v>22353432.120000001</v>
      </c>
      <c r="F517" s="98">
        <v>56731971.149999999</v>
      </c>
      <c r="G517" s="98">
        <v>36385178.43</v>
      </c>
    </row>
    <row r="518" spans="1:7" x14ac:dyDescent="0.25">
      <c r="A518" s="97" t="s">
        <v>610</v>
      </c>
      <c r="B518" s="249">
        <f t="shared" si="7"/>
        <v>3</v>
      </c>
      <c r="C518" s="97" t="s">
        <v>468</v>
      </c>
      <c r="D518" s="98">
        <v>47289347</v>
      </c>
      <c r="E518" s="98">
        <v>175088330</v>
      </c>
      <c r="F518" s="98">
        <v>15423552</v>
      </c>
      <c r="G518" s="98">
        <v>206954125</v>
      </c>
    </row>
    <row r="519" spans="1:7" x14ac:dyDescent="0.25">
      <c r="A519" s="97" t="s">
        <v>611</v>
      </c>
      <c r="B519" s="249">
        <f t="shared" si="7"/>
        <v>6</v>
      </c>
      <c r="C519" s="97" t="s">
        <v>612</v>
      </c>
      <c r="D519" s="98">
        <v>47289347</v>
      </c>
      <c r="E519" s="98">
        <v>175088330</v>
      </c>
      <c r="F519" s="98">
        <v>15423552</v>
      </c>
      <c r="G519" s="98">
        <v>206954125</v>
      </c>
    </row>
    <row r="520" spans="1:7" x14ac:dyDescent="0.25">
      <c r="A520" s="97" t="s">
        <v>613</v>
      </c>
      <c r="B520" s="249">
        <f t="shared" si="7"/>
        <v>9</v>
      </c>
      <c r="C520" s="97" t="s">
        <v>614</v>
      </c>
      <c r="D520" s="98">
        <v>47289347</v>
      </c>
      <c r="E520" s="98">
        <v>175088330</v>
      </c>
      <c r="F520" s="98">
        <v>15423552</v>
      </c>
      <c r="G520" s="98">
        <v>206954125</v>
      </c>
    </row>
    <row r="521" spans="1:7" x14ac:dyDescent="0.25">
      <c r="A521" s="97" t="s">
        <v>615</v>
      </c>
      <c r="B521" s="249">
        <f t="shared" si="7"/>
        <v>3</v>
      </c>
      <c r="C521" s="97" t="s">
        <v>616</v>
      </c>
      <c r="D521" s="98">
        <v>674851665.50999999</v>
      </c>
      <c r="E521" s="98">
        <v>105275641.68000001</v>
      </c>
      <c r="F521" s="98">
        <v>9162252.3499999996</v>
      </c>
      <c r="G521" s="98">
        <v>770965054.84000003</v>
      </c>
    </row>
    <row r="522" spans="1:7" x14ac:dyDescent="0.25">
      <c r="A522" s="97" t="s">
        <v>617</v>
      </c>
      <c r="B522" s="249">
        <f t="shared" ref="B522:B579" si="8">LEN(A522)</f>
        <v>6</v>
      </c>
      <c r="C522" s="97" t="s">
        <v>618</v>
      </c>
      <c r="D522" s="98">
        <v>674851665.50999999</v>
      </c>
      <c r="E522" s="98">
        <v>105275641.68000001</v>
      </c>
      <c r="F522" s="98">
        <v>9162252.3499999996</v>
      </c>
      <c r="G522" s="98">
        <v>770965054.84000003</v>
      </c>
    </row>
    <row r="523" spans="1:7" x14ac:dyDescent="0.25">
      <c r="A523" s="97" t="s">
        <v>884</v>
      </c>
      <c r="B523" s="249">
        <f t="shared" si="8"/>
        <v>9</v>
      </c>
      <c r="C523" s="97" t="s">
        <v>882</v>
      </c>
      <c r="D523" s="98">
        <v>155855401.71000001</v>
      </c>
      <c r="E523" s="98">
        <v>59847339.68</v>
      </c>
      <c r="F523" s="98">
        <v>8937491.75</v>
      </c>
      <c r="G523" s="98">
        <v>206765249.63999999</v>
      </c>
    </row>
    <row r="524" spans="1:7" x14ac:dyDescent="0.25">
      <c r="A524" s="97" t="s">
        <v>883</v>
      </c>
      <c r="B524" s="249">
        <f t="shared" si="8"/>
        <v>13</v>
      </c>
      <c r="C524" s="97" t="s">
        <v>882</v>
      </c>
      <c r="D524" s="98">
        <v>155855401.71000001</v>
      </c>
      <c r="E524" s="98">
        <v>59847339.68</v>
      </c>
      <c r="F524" s="98">
        <v>8937491.75</v>
      </c>
      <c r="G524" s="98">
        <v>206765249.63999999</v>
      </c>
    </row>
    <row r="525" spans="1:7" x14ac:dyDescent="0.25">
      <c r="A525" s="97" t="s">
        <v>867</v>
      </c>
      <c r="B525" s="249">
        <f t="shared" si="8"/>
        <v>9</v>
      </c>
      <c r="C525" s="97" t="s">
        <v>865</v>
      </c>
      <c r="D525" s="98">
        <v>518990000</v>
      </c>
      <c r="E525" s="98">
        <v>45420000</v>
      </c>
      <c r="F525" s="98">
        <v>224760.6</v>
      </c>
      <c r="G525" s="98">
        <v>564185239.39999998</v>
      </c>
    </row>
    <row r="526" spans="1:7" x14ac:dyDescent="0.25">
      <c r="A526" s="97" t="s">
        <v>866</v>
      </c>
      <c r="B526" s="249">
        <f t="shared" si="8"/>
        <v>13</v>
      </c>
      <c r="C526" s="97" t="s">
        <v>865</v>
      </c>
      <c r="D526" s="98">
        <v>518990000</v>
      </c>
      <c r="E526" s="98">
        <v>45420000</v>
      </c>
      <c r="F526" s="98">
        <v>224760.6</v>
      </c>
      <c r="G526" s="98">
        <v>564185239.39999998</v>
      </c>
    </row>
    <row r="527" spans="1:7" x14ac:dyDescent="0.25">
      <c r="A527" s="97" t="s">
        <v>619</v>
      </c>
      <c r="B527" s="249">
        <f t="shared" si="8"/>
        <v>9</v>
      </c>
      <c r="C527" s="97" t="s">
        <v>620</v>
      </c>
      <c r="D527" s="98">
        <v>6263.8</v>
      </c>
      <c r="E527" s="98">
        <v>8302</v>
      </c>
      <c r="F527" s="98">
        <v>0</v>
      </c>
      <c r="G527" s="98">
        <v>14565.8</v>
      </c>
    </row>
    <row r="528" spans="1:7" x14ac:dyDescent="0.25">
      <c r="A528" s="97" t="s">
        <v>621</v>
      </c>
      <c r="B528" s="249">
        <f t="shared" si="8"/>
        <v>13</v>
      </c>
      <c r="C528" s="97" t="s">
        <v>491</v>
      </c>
      <c r="D528" s="98">
        <v>6263.8</v>
      </c>
      <c r="E528" s="98">
        <v>8302</v>
      </c>
      <c r="F528" s="98">
        <v>0</v>
      </c>
      <c r="G528" s="98">
        <v>14565.8</v>
      </c>
    </row>
    <row r="529" spans="1:7" x14ac:dyDescent="0.25">
      <c r="A529" s="97" t="s">
        <v>622</v>
      </c>
      <c r="B529" s="249">
        <f t="shared" si="8"/>
        <v>1</v>
      </c>
      <c r="C529" s="97" t="s">
        <v>623</v>
      </c>
      <c r="D529" s="98">
        <v>0</v>
      </c>
      <c r="E529" s="98">
        <v>1002682268.13</v>
      </c>
      <c r="F529" s="98">
        <v>1002682268.13</v>
      </c>
      <c r="G529" s="98">
        <v>0</v>
      </c>
    </row>
    <row r="530" spans="1:7" x14ac:dyDescent="0.25">
      <c r="A530" s="97" t="s">
        <v>630</v>
      </c>
      <c r="B530" s="249">
        <f t="shared" si="8"/>
        <v>3</v>
      </c>
      <c r="C530" s="97" t="s">
        <v>631</v>
      </c>
      <c r="D530" s="98">
        <v>15422842444.4</v>
      </c>
      <c r="E530" s="98">
        <v>304663122</v>
      </c>
      <c r="F530" s="98">
        <v>698019146.13</v>
      </c>
      <c r="G530" s="98">
        <v>15029486420.27</v>
      </c>
    </row>
    <row r="531" spans="1:7" x14ac:dyDescent="0.25">
      <c r="A531" s="97" t="s">
        <v>632</v>
      </c>
      <c r="B531" s="249">
        <f t="shared" si="8"/>
        <v>6</v>
      </c>
      <c r="C531" s="97" t="s">
        <v>633</v>
      </c>
      <c r="D531" s="98">
        <v>9795324499.4300003</v>
      </c>
      <c r="E531" s="98">
        <v>0</v>
      </c>
      <c r="F531" s="98">
        <v>0</v>
      </c>
      <c r="G531" s="98">
        <v>9795324499.4300003</v>
      </c>
    </row>
    <row r="532" spans="1:7" x14ac:dyDescent="0.25">
      <c r="A532" s="97" t="s">
        <v>634</v>
      </c>
      <c r="B532" s="249">
        <f t="shared" si="8"/>
        <v>9</v>
      </c>
      <c r="C532" s="97" t="s">
        <v>457</v>
      </c>
      <c r="D532" s="98">
        <v>9795324499.4300003</v>
      </c>
      <c r="E532" s="98">
        <v>0</v>
      </c>
      <c r="F532" s="98">
        <v>0</v>
      </c>
      <c r="G532" s="98">
        <v>9795324499.4300003</v>
      </c>
    </row>
    <row r="533" spans="1:7" x14ac:dyDescent="0.25">
      <c r="A533" s="97" t="s">
        <v>635</v>
      </c>
      <c r="B533" s="249">
        <f t="shared" si="8"/>
        <v>13</v>
      </c>
      <c r="C533" s="97" t="s">
        <v>457</v>
      </c>
      <c r="D533" s="98">
        <v>9795324499.4300003</v>
      </c>
      <c r="E533" s="98">
        <v>0</v>
      </c>
      <c r="F533" s="98">
        <v>0</v>
      </c>
      <c r="G533" s="98">
        <v>9795324499.4300003</v>
      </c>
    </row>
    <row r="534" spans="1:7" x14ac:dyDescent="0.25">
      <c r="A534" s="97" t="s">
        <v>636</v>
      </c>
      <c r="B534" s="249">
        <f t="shared" si="8"/>
        <v>6</v>
      </c>
      <c r="C534" s="97" t="s">
        <v>637</v>
      </c>
      <c r="D534" s="98">
        <v>170701388.38999999</v>
      </c>
      <c r="E534" s="98">
        <v>0</v>
      </c>
      <c r="F534" s="98">
        <v>0</v>
      </c>
      <c r="G534" s="98">
        <v>170701388.38999999</v>
      </c>
    </row>
    <row r="535" spans="1:7" x14ac:dyDescent="0.25">
      <c r="A535" s="97" t="s">
        <v>638</v>
      </c>
      <c r="B535" s="249">
        <f t="shared" si="8"/>
        <v>9</v>
      </c>
      <c r="C535" s="97" t="s">
        <v>457</v>
      </c>
      <c r="D535" s="98">
        <v>170701388.38999999</v>
      </c>
      <c r="E535" s="98">
        <v>0</v>
      </c>
      <c r="F535" s="98">
        <v>0</v>
      </c>
      <c r="G535" s="98">
        <v>170701388.38999999</v>
      </c>
    </row>
    <row r="536" spans="1:7" x14ac:dyDescent="0.25">
      <c r="A536" s="97" t="s">
        <v>639</v>
      </c>
      <c r="B536" s="249">
        <f t="shared" si="8"/>
        <v>13</v>
      </c>
      <c r="C536" s="97" t="s">
        <v>457</v>
      </c>
      <c r="D536" s="98">
        <v>170701388.38999999</v>
      </c>
      <c r="E536" s="98">
        <v>0</v>
      </c>
      <c r="F536" s="98">
        <v>0</v>
      </c>
      <c r="G536" s="98">
        <v>170701388.38999999</v>
      </c>
    </row>
    <row r="537" spans="1:7" x14ac:dyDescent="0.25">
      <c r="A537" s="97" t="s">
        <v>640</v>
      </c>
      <c r="B537" s="249">
        <f t="shared" si="8"/>
        <v>6</v>
      </c>
      <c r="C537" s="97" t="s">
        <v>641</v>
      </c>
      <c r="D537" s="98">
        <v>4045371254.1599998</v>
      </c>
      <c r="E537" s="98">
        <v>0</v>
      </c>
      <c r="F537" s="98">
        <v>0</v>
      </c>
      <c r="G537" s="98">
        <v>4045371254.1599998</v>
      </c>
    </row>
    <row r="538" spans="1:7" x14ac:dyDescent="0.25">
      <c r="A538" s="97" t="s">
        <v>642</v>
      </c>
      <c r="B538" s="249">
        <f t="shared" si="8"/>
        <v>9</v>
      </c>
      <c r="C538" s="97" t="s">
        <v>643</v>
      </c>
      <c r="D538" s="98">
        <v>4045371254.1599998</v>
      </c>
      <c r="E538" s="98">
        <v>0</v>
      </c>
      <c r="F538" s="98">
        <v>0</v>
      </c>
      <c r="G538" s="98">
        <v>4045371254.1599998</v>
      </c>
    </row>
    <row r="539" spans="1:7" x14ac:dyDescent="0.25">
      <c r="A539" s="97" t="s">
        <v>644</v>
      </c>
      <c r="B539" s="249">
        <f t="shared" si="8"/>
        <v>13</v>
      </c>
      <c r="C539" s="97" t="s">
        <v>643</v>
      </c>
      <c r="D539" s="98">
        <v>4045371254.1599998</v>
      </c>
      <c r="E539" s="98">
        <v>0</v>
      </c>
      <c r="F539" s="98">
        <v>0</v>
      </c>
      <c r="G539" s="98">
        <v>4045371254.1599998</v>
      </c>
    </row>
    <row r="540" spans="1:7" x14ac:dyDescent="0.25">
      <c r="A540" s="97" t="s">
        <v>969</v>
      </c>
      <c r="B540" s="249">
        <f t="shared" si="8"/>
        <v>6</v>
      </c>
      <c r="C540" s="97" t="s">
        <v>968</v>
      </c>
      <c r="D540" s="98">
        <v>1317703741.4200001</v>
      </c>
      <c r="E540" s="98">
        <v>304663122</v>
      </c>
      <c r="F540" s="98">
        <v>698019146.13</v>
      </c>
      <c r="G540" s="98">
        <v>924347717.28999996</v>
      </c>
    </row>
    <row r="541" spans="1:7" x14ac:dyDescent="0.25">
      <c r="A541" s="97" t="s">
        <v>967</v>
      </c>
      <c r="B541" s="249">
        <f t="shared" si="8"/>
        <v>9</v>
      </c>
      <c r="C541" s="97" t="s">
        <v>965</v>
      </c>
      <c r="D541" s="98">
        <v>1317703741.4200001</v>
      </c>
      <c r="E541" s="98">
        <v>304663122</v>
      </c>
      <c r="F541" s="98">
        <v>698019146.13</v>
      </c>
      <c r="G541" s="98">
        <v>924347717.28999996</v>
      </c>
    </row>
    <row r="542" spans="1:7" x14ac:dyDescent="0.25">
      <c r="A542" s="97" t="s">
        <v>966</v>
      </c>
      <c r="B542" s="249">
        <f t="shared" si="8"/>
        <v>13</v>
      </c>
      <c r="C542" s="97" t="s">
        <v>965</v>
      </c>
      <c r="D542" s="98">
        <v>1317703741.4200001</v>
      </c>
      <c r="E542" s="98">
        <v>304663122</v>
      </c>
      <c r="F542" s="98">
        <v>698019146.13</v>
      </c>
      <c r="G542" s="98">
        <v>924347717.28999996</v>
      </c>
    </row>
    <row r="543" spans="1:7" x14ac:dyDescent="0.25">
      <c r="A543" s="97" t="s">
        <v>851</v>
      </c>
      <c r="B543" s="249">
        <f t="shared" si="8"/>
        <v>6</v>
      </c>
      <c r="C543" s="97" t="s">
        <v>852</v>
      </c>
      <c r="D543" s="98">
        <v>93741561</v>
      </c>
      <c r="E543" s="98">
        <v>0</v>
      </c>
      <c r="F543" s="98">
        <v>0</v>
      </c>
      <c r="G543" s="98">
        <v>93741561</v>
      </c>
    </row>
    <row r="544" spans="1:7" x14ac:dyDescent="0.25">
      <c r="A544" s="97" t="s">
        <v>853</v>
      </c>
      <c r="B544" s="249">
        <f t="shared" si="8"/>
        <v>9</v>
      </c>
      <c r="C544" s="97" t="s">
        <v>854</v>
      </c>
      <c r="D544" s="98">
        <v>93741561</v>
      </c>
      <c r="E544" s="98">
        <v>0</v>
      </c>
      <c r="F544" s="98">
        <v>0</v>
      </c>
      <c r="G544" s="98">
        <v>93741561</v>
      </c>
    </row>
    <row r="545" spans="1:7" x14ac:dyDescent="0.25">
      <c r="A545" s="97" t="s">
        <v>855</v>
      </c>
      <c r="B545" s="249">
        <f t="shared" si="8"/>
        <v>13</v>
      </c>
      <c r="C545" s="97" t="s">
        <v>854</v>
      </c>
      <c r="D545" s="98">
        <v>93741561</v>
      </c>
      <c r="E545" s="98">
        <v>0</v>
      </c>
      <c r="F545" s="98">
        <v>0</v>
      </c>
      <c r="G545" s="98">
        <v>93741561</v>
      </c>
    </row>
    <row r="546" spans="1:7" x14ac:dyDescent="0.25">
      <c r="A546" s="97" t="s">
        <v>645</v>
      </c>
      <c r="B546" s="249">
        <f t="shared" si="8"/>
        <v>3</v>
      </c>
      <c r="C546" s="97" t="s">
        <v>646</v>
      </c>
      <c r="D546" s="98">
        <v>-15422842444.4</v>
      </c>
      <c r="E546" s="98">
        <v>698019146.13</v>
      </c>
      <c r="F546" s="98">
        <v>304663122</v>
      </c>
      <c r="G546" s="98">
        <v>-15029486420.27</v>
      </c>
    </row>
    <row r="547" spans="1:7" x14ac:dyDescent="0.25">
      <c r="A547" s="97" t="s">
        <v>652</v>
      </c>
      <c r="B547" s="249">
        <f t="shared" si="8"/>
        <v>6</v>
      </c>
      <c r="C547" s="97" t="s">
        <v>653</v>
      </c>
      <c r="D547" s="98">
        <v>-15422842444.4</v>
      </c>
      <c r="E547" s="98">
        <v>698019146.13</v>
      </c>
      <c r="F547" s="98">
        <v>304663122</v>
      </c>
      <c r="G547" s="98">
        <v>-15029486420.27</v>
      </c>
    </row>
    <row r="548" spans="1:7" x14ac:dyDescent="0.25">
      <c r="A548" s="97" t="s">
        <v>654</v>
      </c>
      <c r="B548" s="249">
        <f t="shared" si="8"/>
        <v>9</v>
      </c>
      <c r="C548" s="97" t="s">
        <v>655</v>
      </c>
      <c r="D548" s="98">
        <v>-9795324499.4300003</v>
      </c>
      <c r="E548" s="98">
        <v>0</v>
      </c>
      <c r="F548" s="98">
        <v>0</v>
      </c>
      <c r="G548" s="98">
        <v>-9795324499.4300003</v>
      </c>
    </row>
    <row r="549" spans="1:7" x14ac:dyDescent="0.25">
      <c r="A549" s="97" t="s">
        <v>656</v>
      </c>
      <c r="B549" s="249">
        <f t="shared" si="8"/>
        <v>13</v>
      </c>
      <c r="C549" s="97" t="s">
        <v>655</v>
      </c>
      <c r="D549" s="98">
        <v>-9795324499.4300003</v>
      </c>
      <c r="E549" s="98">
        <v>0</v>
      </c>
      <c r="F549" s="98">
        <v>0</v>
      </c>
      <c r="G549" s="98">
        <v>-9795324499.4300003</v>
      </c>
    </row>
    <row r="550" spans="1:7" x14ac:dyDescent="0.25">
      <c r="A550" s="97" t="s">
        <v>657</v>
      </c>
      <c r="B550" s="249">
        <f t="shared" si="8"/>
        <v>9</v>
      </c>
      <c r="C550" s="97" t="s">
        <v>658</v>
      </c>
      <c r="D550" s="98">
        <v>-170701388.38999999</v>
      </c>
      <c r="E550" s="98">
        <v>0</v>
      </c>
      <c r="F550" s="98">
        <v>0</v>
      </c>
      <c r="G550" s="98">
        <v>-170701388.38999999</v>
      </c>
    </row>
    <row r="551" spans="1:7" x14ac:dyDescent="0.25">
      <c r="A551" s="97" t="s">
        <v>659</v>
      </c>
      <c r="B551" s="249">
        <f t="shared" si="8"/>
        <v>13</v>
      </c>
      <c r="C551" s="97" t="s">
        <v>658</v>
      </c>
      <c r="D551" s="98">
        <v>-170701388.38999999</v>
      </c>
      <c r="E551" s="98">
        <v>0</v>
      </c>
      <c r="F551" s="98">
        <v>0</v>
      </c>
      <c r="G551" s="98">
        <v>-170701388.38999999</v>
      </c>
    </row>
    <row r="552" spans="1:7" x14ac:dyDescent="0.25">
      <c r="A552" s="97" t="s">
        <v>660</v>
      </c>
      <c r="B552" s="249">
        <f t="shared" si="8"/>
        <v>9</v>
      </c>
      <c r="C552" s="97" t="s">
        <v>661</v>
      </c>
      <c r="D552" s="98">
        <v>-4045371254.1599998</v>
      </c>
      <c r="E552" s="98">
        <v>0</v>
      </c>
      <c r="F552" s="98">
        <v>0</v>
      </c>
      <c r="G552" s="98">
        <v>-4045371254.1599998</v>
      </c>
    </row>
    <row r="553" spans="1:7" x14ac:dyDescent="0.25">
      <c r="A553" s="97" t="s">
        <v>662</v>
      </c>
      <c r="B553" s="249">
        <f t="shared" si="8"/>
        <v>13</v>
      </c>
      <c r="C553" s="97" t="s">
        <v>661</v>
      </c>
      <c r="D553" s="98">
        <v>-4045371254.1599998</v>
      </c>
      <c r="E553" s="98">
        <v>0</v>
      </c>
      <c r="F553" s="98">
        <v>0</v>
      </c>
      <c r="G553" s="98">
        <v>-4045371254.1599998</v>
      </c>
    </row>
    <row r="554" spans="1:7" x14ac:dyDescent="0.25">
      <c r="A554" s="97" t="s">
        <v>964</v>
      </c>
      <c r="B554" s="249">
        <f t="shared" si="8"/>
        <v>9</v>
      </c>
      <c r="C554" s="97" t="s">
        <v>962</v>
      </c>
      <c r="D554" s="98">
        <v>-1317703741.4200001</v>
      </c>
      <c r="E554" s="98">
        <v>698019146.13</v>
      </c>
      <c r="F554" s="98">
        <v>304663122</v>
      </c>
      <c r="G554" s="98">
        <v>-924347717.28999996</v>
      </c>
    </row>
    <row r="555" spans="1:7" x14ac:dyDescent="0.25">
      <c r="A555" s="97" t="s">
        <v>963</v>
      </c>
      <c r="B555" s="249">
        <f t="shared" si="8"/>
        <v>13</v>
      </c>
      <c r="C555" s="97" t="s">
        <v>962</v>
      </c>
      <c r="D555" s="98">
        <v>-1317703741.4200001</v>
      </c>
      <c r="E555" s="98">
        <v>698019146.13</v>
      </c>
      <c r="F555" s="98">
        <v>304663122</v>
      </c>
      <c r="G555" s="98">
        <v>-924347717.28999996</v>
      </c>
    </row>
    <row r="556" spans="1:7" x14ac:dyDescent="0.25">
      <c r="A556" s="97" t="s">
        <v>856</v>
      </c>
      <c r="B556" s="249">
        <f t="shared" si="8"/>
        <v>9</v>
      </c>
      <c r="C556" s="97" t="s">
        <v>857</v>
      </c>
      <c r="D556" s="98">
        <v>-93741561</v>
      </c>
      <c r="E556" s="98">
        <v>0</v>
      </c>
      <c r="F556" s="98">
        <v>0</v>
      </c>
      <c r="G556" s="98">
        <v>-93741561</v>
      </c>
    </row>
    <row r="557" spans="1:7" x14ac:dyDescent="0.25">
      <c r="A557" s="97" t="s">
        <v>858</v>
      </c>
      <c r="B557" s="249">
        <f t="shared" si="8"/>
        <v>13</v>
      </c>
      <c r="C557" s="97" t="s">
        <v>854</v>
      </c>
      <c r="D557" s="98">
        <v>-93741561</v>
      </c>
      <c r="E557" s="98">
        <v>0</v>
      </c>
      <c r="F557" s="98">
        <v>0</v>
      </c>
      <c r="G557" s="98">
        <v>-93741561</v>
      </c>
    </row>
    <row r="558" spans="1:7" x14ac:dyDescent="0.25">
      <c r="A558" s="97" t="s">
        <v>663</v>
      </c>
      <c r="B558" s="249">
        <f t="shared" si="8"/>
        <v>1</v>
      </c>
      <c r="C558" s="97" t="s">
        <v>664</v>
      </c>
      <c r="D558" s="98">
        <v>0</v>
      </c>
      <c r="E558" s="98">
        <v>656808981078.05005</v>
      </c>
      <c r="F558" s="98">
        <v>656808981078.05005</v>
      </c>
      <c r="G558" s="98">
        <v>0</v>
      </c>
    </row>
    <row r="559" spans="1:7" x14ac:dyDescent="0.25">
      <c r="A559" s="97" t="s">
        <v>665</v>
      </c>
      <c r="B559" s="249">
        <f t="shared" si="8"/>
        <v>3</v>
      </c>
      <c r="C559" s="97" t="s">
        <v>666</v>
      </c>
      <c r="D559" s="98">
        <v>12871418803875.5</v>
      </c>
      <c r="E559" s="98">
        <v>456106176603.22998</v>
      </c>
      <c r="F559" s="98">
        <v>200702804474.82001</v>
      </c>
      <c r="G559" s="98">
        <v>12616015431747.1</v>
      </c>
    </row>
    <row r="560" spans="1:7" ht="30" x14ac:dyDescent="0.25">
      <c r="A560" s="97" t="s">
        <v>667</v>
      </c>
      <c r="B560" s="249">
        <f t="shared" si="8"/>
        <v>6</v>
      </c>
      <c r="C560" s="97" t="s">
        <v>627</v>
      </c>
      <c r="D560" s="98">
        <v>12871418803875.5</v>
      </c>
      <c r="E560" s="98">
        <v>456106176603.22998</v>
      </c>
      <c r="F560" s="98">
        <v>200702804474.82001</v>
      </c>
      <c r="G560" s="98">
        <v>12616015431747.1</v>
      </c>
    </row>
    <row r="561" spans="1:7" x14ac:dyDescent="0.25">
      <c r="A561" s="293" t="s">
        <v>668</v>
      </c>
      <c r="B561" s="249">
        <f t="shared" si="8"/>
        <v>9</v>
      </c>
      <c r="C561" s="97" t="s">
        <v>669</v>
      </c>
      <c r="D561" s="98">
        <v>12871418803875.5</v>
      </c>
      <c r="E561" s="98">
        <v>456106176603.22998</v>
      </c>
      <c r="F561" s="98">
        <v>200702804474.82001</v>
      </c>
      <c r="G561" s="98">
        <v>12616015431747.1</v>
      </c>
    </row>
    <row r="562" spans="1:7" x14ac:dyDescent="0.25">
      <c r="A562" s="293" t="s">
        <v>670</v>
      </c>
      <c r="B562" s="249">
        <f t="shared" si="8"/>
        <v>13</v>
      </c>
      <c r="C562" s="97" t="s">
        <v>669</v>
      </c>
      <c r="D562" s="98">
        <v>12871418803875.5</v>
      </c>
      <c r="E562" s="98">
        <v>456106176603.22998</v>
      </c>
      <c r="F562" s="98">
        <v>200702804474.82001</v>
      </c>
      <c r="G562" s="98">
        <v>12616015431747.1</v>
      </c>
    </row>
    <row r="563" spans="1:7" x14ac:dyDescent="0.25">
      <c r="A563" s="97" t="s">
        <v>671</v>
      </c>
      <c r="B563" s="249">
        <f t="shared" si="8"/>
        <v>3</v>
      </c>
      <c r="C563" s="97" t="s">
        <v>672</v>
      </c>
      <c r="D563" s="98">
        <v>567344987.55999994</v>
      </c>
      <c r="E563" s="98">
        <v>0</v>
      </c>
      <c r="F563" s="98">
        <v>0</v>
      </c>
      <c r="G563" s="98">
        <v>567344987.55999994</v>
      </c>
    </row>
    <row r="564" spans="1:7" ht="30" x14ac:dyDescent="0.25">
      <c r="A564" s="97" t="s">
        <v>673</v>
      </c>
      <c r="B564" s="249">
        <f t="shared" si="8"/>
        <v>6</v>
      </c>
      <c r="C564" s="97" t="s">
        <v>674</v>
      </c>
      <c r="D564" s="98">
        <v>28560000</v>
      </c>
      <c r="E564" s="98">
        <v>0</v>
      </c>
      <c r="F564" s="98">
        <v>0</v>
      </c>
      <c r="G564" s="98">
        <v>28560000</v>
      </c>
    </row>
    <row r="565" spans="1:7" x14ac:dyDescent="0.25">
      <c r="A565" s="97" t="s">
        <v>675</v>
      </c>
      <c r="B565" s="249">
        <f t="shared" si="8"/>
        <v>9</v>
      </c>
      <c r="C565" s="97" t="s">
        <v>676</v>
      </c>
      <c r="D565" s="98">
        <v>28560000</v>
      </c>
      <c r="E565" s="98">
        <v>0</v>
      </c>
      <c r="F565" s="98">
        <v>0</v>
      </c>
      <c r="G565" s="98">
        <v>28560000</v>
      </c>
    </row>
    <row r="566" spans="1:7" x14ac:dyDescent="0.25">
      <c r="A566" s="97" t="s">
        <v>677</v>
      </c>
      <c r="B566" s="249">
        <f t="shared" si="8"/>
        <v>13</v>
      </c>
      <c r="C566" s="97" t="s">
        <v>676</v>
      </c>
      <c r="D566" s="98">
        <v>28560000</v>
      </c>
      <c r="E566" s="98">
        <v>0</v>
      </c>
      <c r="F566" s="98">
        <v>0</v>
      </c>
      <c r="G566" s="98">
        <v>28560000</v>
      </c>
    </row>
    <row r="567" spans="1:7" x14ac:dyDescent="0.25">
      <c r="A567" s="97" t="s">
        <v>678</v>
      </c>
      <c r="B567" s="249">
        <f t="shared" si="8"/>
        <v>6</v>
      </c>
      <c r="C567" s="97" t="s">
        <v>679</v>
      </c>
      <c r="D567" s="98">
        <v>538784987.55999994</v>
      </c>
      <c r="E567" s="98">
        <v>0</v>
      </c>
      <c r="F567" s="98">
        <v>0</v>
      </c>
      <c r="G567" s="98">
        <v>538784987.55999994</v>
      </c>
    </row>
    <row r="568" spans="1:7" x14ac:dyDescent="0.25">
      <c r="A568" s="97" t="s">
        <v>680</v>
      </c>
      <c r="B568" s="249">
        <f t="shared" si="8"/>
        <v>9</v>
      </c>
      <c r="C568" s="97" t="s">
        <v>681</v>
      </c>
      <c r="D568" s="98">
        <v>538784987.55999994</v>
      </c>
      <c r="E568" s="98">
        <v>0</v>
      </c>
      <c r="F568" s="98">
        <v>0</v>
      </c>
      <c r="G568" s="98">
        <v>538784987.55999994</v>
      </c>
    </row>
    <row r="569" spans="1:7" x14ac:dyDescent="0.25">
      <c r="A569" s="97" t="s">
        <v>682</v>
      </c>
      <c r="B569" s="249">
        <f t="shared" si="8"/>
        <v>13</v>
      </c>
      <c r="C569" s="97" t="s">
        <v>681</v>
      </c>
      <c r="D569" s="98">
        <v>538784987.55999994</v>
      </c>
      <c r="E569" s="98">
        <v>0</v>
      </c>
      <c r="F569" s="98">
        <v>0</v>
      </c>
      <c r="G569" s="98">
        <v>538784987.55999994</v>
      </c>
    </row>
    <row r="570" spans="1:7" x14ac:dyDescent="0.25">
      <c r="A570" s="97" t="s">
        <v>683</v>
      </c>
      <c r="B570" s="249">
        <f t="shared" si="8"/>
        <v>3</v>
      </c>
      <c r="C570" s="97" t="s">
        <v>684</v>
      </c>
      <c r="D570" s="98">
        <v>-12871986148863.1</v>
      </c>
      <c r="E570" s="98">
        <v>200702804474.82001</v>
      </c>
      <c r="F570" s="98">
        <v>456106176603.22998</v>
      </c>
      <c r="G570" s="98">
        <v>-12616582776734.699</v>
      </c>
    </row>
    <row r="571" spans="1:7" x14ac:dyDescent="0.25">
      <c r="A571" s="97" t="s">
        <v>685</v>
      </c>
      <c r="B571" s="249">
        <f t="shared" si="8"/>
        <v>6</v>
      </c>
      <c r="C571" s="97" t="s">
        <v>686</v>
      </c>
      <c r="D571" s="98">
        <v>-12871418803875.5</v>
      </c>
      <c r="E571" s="98">
        <v>200702804474.82001</v>
      </c>
      <c r="F571" s="98">
        <v>456106176603.22998</v>
      </c>
      <c r="G571" s="98">
        <v>-12616015431747.1</v>
      </c>
    </row>
    <row r="572" spans="1:7" ht="30" x14ac:dyDescent="0.25">
      <c r="A572" s="293" t="s">
        <v>687</v>
      </c>
      <c r="B572" s="249">
        <f t="shared" si="8"/>
        <v>9</v>
      </c>
      <c r="C572" s="97" t="s">
        <v>650</v>
      </c>
      <c r="D572" s="98">
        <v>-12871418803875.5</v>
      </c>
      <c r="E572" s="98">
        <v>200702804474.82001</v>
      </c>
      <c r="F572" s="98">
        <v>456106176603.22998</v>
      </c>
      <c r="G572" s="98">
        <v>-12616015431747.1</v>
      </c>
    </row>
    <row r="573" spans="1:7" ht="30" x14ac:dyDescent="0.25">
      <c r="A573" s="293" t="s">
        <v>688</v>
      </c>
      <c r="B573" s="249">
        <f t="shared" si="8"/>
        <v>13</v>
      </c>
      <c r="C573" s="97" t="s">
        <v>650</v>
      </c>
      <c r="D573" s="98">
        <v>-12871418803875.5</v>
      </c>
      <c r="E573" s="98">
        <v>200702804474.82001</v>
      </c>
      <c r="F573" s="98">
        <v>456106176603.22998</v>
      </c>
      <c r="G573" s="98">
        <v>-12616015431747.1</v>
      </c>
    </row>
    <row r="574" spans="1:7" x14ac:dyDescent="0.25">
      <c r="A574" s="97" t="s">
        <v>689</v>
      </c>
      <c r="B574" s="249">
        <f t="shared" si="8"/>
        <v>6</v>
      </c>
      <c r="C574" s="97" t="s">
        <v>690</v>
      </c>
      <c r="D574" s="98">
        <v>-567344987.55999994</v>
      </c>
      <c r="E574" s="98">
        <v>0</v>
      </c>
      <c r="F574" s="98">
        <v>0</v>
      </c>
      <c r="G574" s="98">
        <v>-567344987.55999994</v>
      </c>
    </row>
    <row r="575" spans="1:7" x14ac:dyDescent="0.25">
      <c r="A575" s="97" t="s">
        <v>691</v>
      </c>
      <c r="B575" s="249">
        <f t="shared" si="8"/>
        <v>9</v>
      </c>
      <c r="C575" s="97" t="s">
        <v>692</v>
      </c>
      <c r="D575" s="98">
        <v>-28560000</v>
      </c>
      <c r="E575" s="98">
        <v>0</v>
      </c>
      <c r="F575" s="98">
        <v>0</v>
      </c>
      <c r="G575" s="98">
        <v>-28560000</v>
      </c>
    </row>
    <row r="576" spans="1:7" x14ac:dyDescent="0.25">
      <c r="A576" s="97" t="s">
        <v>693</v>
      </c>
      <c r="B576" s="249">
        <f t="shared" si="8"/>
        <v>13</v>
      </c>
      <c r="C576" s="97" t="s">
        <v>692</v>
      </c>
      <c r="D576" s="98">
        <v>-28560000</v>
      </c>
      <c r="E576" s="98">
        <v>0</v>
      </c>
      <c r="F576" s="98">
        <v>0</v>
      </c>
      <c r="G576" s="98">
        <v>-28560000</v>
      </c>
    </row>
    <row r="577" spans="1:7" x14ac:dyDescent="0.25">
      <c r="A577" s="97" t="s">
        <v>694</v>
      </c>
      <c r="B577" s="249">
        <f t="shared" si="8"/>
        <v>9</v>
      </c>
      <c r="C577" s="97" t="s">
        <v>695</v>
      </c>
      <c r="D577" s="98">
        <v>-538784987.55999994</v>
      </c>
      <c r="E577" s="98">
        <v>0</v>
      </c>
      <c r="F577" s="98">
        <v>0</v>
      </c>
      <c r="G577" s="98">
        <v>-538784987.55999994</v>
      </c>
    </row>
    <row r="578" spans="1:7" x14ac:dyDescent="0.25">
      <c r="A578" s="97" t="s">
        <v>696</v>
      </c>
      <c r="B578" s="249">
        <f t="shared" si="8"/>
        <v>13</v>
      </c>
      <c r="C578" s="97" t="s">
        <v>681</v>
      </c>
      <c r="D578" s="98">
        <v>-538784987.55999994</v>
      </c>
      <c r="E578" s="98">
        <v>0</v>
      </c>
      <c r="F578" s="98">
        <v>0</v>
      </c>
      <c r="G578" s="98">
        <v>-538784987.55999994</v>
      </c>
    </row>
    <row r="579" spans="1:7" x14ac:dyDescent="0.25">
      <c r="A579" s="97"/>
      <c r="B579" s="249">
        <f t="shared" si="8"/>
        <v>0</v>
      </c>
      <c r="C579" s="97" t="s">
        <v>697</v>
      </c>
      <c r="D579" s="98">
        <v>755085882913.85999</v>
      </c>
      <c r="E579" s="98">
        <v>1080677608818.51</v>
      </c>
      <c r="F579" s="98">
        <v>1080677608818.51</v>
      </c>
      <c r="G579" s="98">
        <v>1057081292933</v>
      </c>
    </row>
  </sheetData>
  <autoFilter ref="A9:G579"/>
  <pageMargins left="0.75" right="0.75" top="1" bottom="1" header="0.5" footer="0.5"/>
  <pageSetup paperSize="5" orientation="portrait" r:id="rId1"/>
  <drawing r:id="rId2"/>
  <legacyDrawing r:id="rId3"/>
  <controls>
    <mc:AlternateContent xmlns:mc="http://schemas.openxmlformats.org/markup-compatibility/2006">
      <mc:Choice Requires="x14">
        <control shapeId="68610" r:id="rId4" name="Control 2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68610" r:id="rId4" name="Control 2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5" filterMode="1"/>
  <dimension ref="A2:G549"/>
  <sheetViews>
    <sheetView showGridLines="0" topLeftCell="A19" workbookViewId="0">
      <selection activeCell="A40" sqref="A40:A74"/>
    </sheetView>
  </sheetViews>
  <sheetFormatPr baseColWidth="10" defaultRowHeight="15" x14ac:dyDescent="0.25"/>
  <cols>
    <col min="1" max="1" width="25.28515625" bestFit="1" customWidth="1"/>
    <col min="2" max="2" width="5.7109375" customWidth="1"/>
    <col min="3" max="3" width="45.7109375" bestFit="1" customWidth="1"/>
    <col min="4" max="4" width="21.28515625" style="269" bestFit="1" customWidth="1"/>
    <col min="5" max="5" width="19.42578125" style="269" bestFit="1" customWidth="1"/>
    <col min="6" max="6" width="20" style="269" bestFit="1" customWidth="1"/>
    <col min="7" max="7" width="21.28515625" style="269" bestFit="1" customWidth="1"/>
  </cols>
  <sheetData>
    <row r="2" spans="1:7" x14ac:dyDescent="0.25">
      <c r="A2" s="275" t="s">
        <v>0</v>
      </c>
      <c r="B2" s="275"/>
      <c r="C2" s="275" t="s">
        <v>1</v>
      </c>
    </row>
    <row r="3" spans="1:7" x14ac:dyDescent="0.25">
      <c r="A3" s="271" t="s">
        <v>2</v>
      </c>
      <c r="B3" s="271"/>
      <c r="C3" s="271" t="s">
        <v>3</v>
      </c>
    </row>
    <row r="4" spans="1:7" x14ac:dyDescent="0.25">
      <c r="A4" s="271" t="s">
        <v>4</v>
      </c>
      <c r="B4" s="271"/>
      <c r="C4" s="271" t="s">
        <v>698</v>
      </c>
    </row>
    <row r="5" spans="1:7" x14ac:dyDescent="0.25">
      <c r="A5" s="271" t="s">
        <v>5</v>
      </c>
      <c r="B5" s="271"/>
      <c r="C5" s="271" t="s">
        <v>1056</v>
      </c>
    </row>
    <row r="6" spans="1:7" x14ac:dyDescent="0.25">
      <c r="A6" s="271" t="s">
        <v>6</v>
      </c>
      <c r="B6" s="271"/>
      <c r="C6" s="271" t="s">
        <v>1055</v>
      </c>
    </row>
    <row r="7" spans="1:7" x14ac:dyDescent="0.25">
      <c r="A7" s="271" t="s">
        <v>7</v>
      </c>
      <c r="B7" s="271"/>
      <c r="C7" s="271" t="s">
        <v>1054</v>
      </c>
    </row>
    <row r="8" spans="1:7" x14ac:dyDescent="0.25">
      <c r="A8" s="271"/>
      <c r="B8" s="271"/>
      <c r="C8" s="271"/>
    </row>
    <row r="9" spans="1:7" s="272" customFormat="1" x14ac:dyDescent="0.25">
      <c r="A9" s="274" t="s">
        <v>8</v>
      </c>
      <c r="B9" s="274"/>
      <c r="C9" s="274" t="s">
        <v>9</v>
      </c>
      <c r="D9" s="273" t="s">
        <v>10</v>
      </c>
      <c r="E9" s="273" t="s">
        <v>11</v>
      </c>
      <c r="F9" s="273" t="s">
        <v>12</v>
      </c>
      <c r="G9" s="273" t="s">
        <v>13</v>
      </c>
    </row>
    <row r="10" spans="1:7" hidden="1" x14ac:dyDescent="0.25">
      <c r="A10" s="271" t="s">
        <v>14</v>
      </c>
      <c r="B10" s="249">
        <f t="shared" ref="B10:B73" si="0">LEN(A10)</f>
        <v>1</v>
      </c>
      <c r="C10" s="271" t="s">
        <v>15</v>
      </c>
      <c r="D10" s="270">
        <v>223460383652.70999</v>
      </c>
      <c r="E10" s="270">
        <v>43815497153.400002</v>
      </c>
      <c r="F10" s="270">
        <v>45521268450.190002</v>
      </c>
      <c r="G10" s="270">
        <v>221754612355.92001</v>
      </c>
    </row>
    <row r="11" spans="1:7" hidden="1" x14ac:dyDescent="0.25">
      <c r="A11" s="271" t="s">
        <v>16</v>
      </c>
      <c r="B11" s="249">
        <f t="shared" si="0"/>
        <v>3</v>
      </c>
      <c r="C11" s="271" t="s">
        <v>17</v>
      </c>
      <c r="D11" s="270">
        <v>30681771</v>
      </c>
      <c r="E11" s="270">
        <v>29599247267</v>
      </c>
      <c r="F11" s="270">
        <v>29552329555</v>
      </c>
      <c r="G11" s="270">
        <v>77599483</v>
      </c>
    </row>
    <row r="12" spans="1:7" x14ac:dyDescent="0.25">
      <c r="A12" s="271" t="s">
        <v>19</v>
      </c>
      <c r="B12" s="249">
        <f t="shared" si="0"/>
        <v>6</v>
      </c>
      <c r="C12" s="271" t="s">
        <v>20</v>
      </c>
      <c r="D12" s="270">
        <v>30681771</v>
      </c>
      <c r="E12" s="270">
        <v>29599247267</v>
      </c>
      <c r="F12" s="270">
        <v>29552329555</v>
      </c>
      <c r="G12" s="270">
        <v>77599483</v>
      </c>
    </row>
    <row r="13" spans="1:7" hidden="1" x14ac:dyDescent="0.25">
      <c r="A13" s="271" t="s">
        <v>21</v>
      </c>
      <c r="B13" s="249">
        <f t="shared" si="0"/>
        <v>9</v>
      </c>
      <c r="C13" s="271" t="s">
        <v>18</v>
      </c>
      <c r="D13" s="270">
        <v>30681771</v>
      </c>
      <c r="E13" s="270">
        <v>29599247267</v>
      </c>
      <c r="F13" s="270">
        <v>29552329555</v>
      </c>
      <c r="G13" s="270">
        <v>77599483</v>
      </c>
    </row>
    <row r="14" spans="1:7" hidden="1" x14ac:dyDescent="0.25">
      <c r="A14" s="271" t="s">
        <v>22</v>
      </c>
      <c r="B14" s="249">
        <f t="shared" si="0"/>
        <v>13</v>
      </c>
      <c r="C14" s="271" t="s">
        <v>18</v>
      </c>
      <c r="D14" s="270">
        <v>30681771</v>
      </c>
      <c r="E14" s="270">
        <v>29599247267</v>
      </c>
      <c r="F14" s="270">
        <v>29552329555</v>
      </c>
      <c r="G14" s="270">
        <v>77599483</v>
      </c>
    </row>
    <row r="15" spans="1:7" hidden="1" x14ac:dyDescent="0.25">
      <c r="A15" s="271" t="s">
        <v>23</v>
      </c>
      <c r="B15" s="249">
        <f t="shared" si="0"/>
        <v>3</v>
      </c>
      <c r="C15" s="271" t="s">
        <v>24</v>
      </c>
      <c r="D15" s="270">
        <v>203704432.94</v>
      </c>
      <c r="E15" s="270">
        <v>915982688.80999994</v>
      </c>
      <c r="F15" s="270">
        <v>899249016.79999995</v>
      </c>
      <c r="G15" s="270">
        <v>220438104.94999999</v>
      </c>
    </row>
    <row r="16" spans="1:7" ht="30" x14ac:dyDescent="0.25">
      <c r="A16" s="271" t="s">
        <v>25</v>
      </c>
      <c r="B16" s="249">
        <f t="shared" si="0"/>
        <v>6</v>
      </c>
      <c r="C16" s="271" t="s">
        <v>26</v>
      </c>
      <c r="D16" s="270">
        <v>0</v>
      </c>
      <c r="E16" s="270">
        <v>5434588</v>
      </c>
      <c r="F16" s="270">
        <v>5434588</v>
      </c>
      <c r="G16" s="270">
        <v>0</v>
      </c>
    </row>
    <row r="17" spans="1:7" hidden="1" x14ac:dyDescent="0.25">
      <c r="A17" s="271" t="s">
        <v>27</v>
      </c>
      <c r="B17" s="249">
        <f t="shared" si="0"/>
        <v>9</v>
      </c>
      <c r="C17" s="271" t="s">
        <v>28</v>
      </c>
      <c r="D17" s="270">
        <v>0</v>
      </c>
      <c r="E17" s="270">
        <v>5434588</v>
      </c>
      <c r="F17" s="270">
        <v>5434588</v>
      </c>
      <c r="G17" s="270">
        <v>0</v>
      </c>
    </row>
    <row r="18" spans="1:7" hidden="1" x14ac:dyDescent="0.25">
      <c r="A18" s="271" t="s">
        <v>29</v>
      </c>
      <c r="B18" s="249">
        <f t="shared" si="0"/>
        <v>13</v>
      </c>
      <c r="C18" s="271" t="s">
        <v>28</v>
      </c>
      <c r="D18" s="270">
        <v>0</v>
      </c>
      <c r="E18" s="270">
        <v>5434588</v>
      </c>
      <c r="F18" s="270">
        <v>5434588</v>
      </c>
      <c r="G18" s="270">
        <v>0</v>
      </c>
    </row>
    <row r="19" spans="1:7" x14ac:dyDescent="0.25">
      <c r="A19" s="271" t="s">
        <v>979</v>
      </c>
      <c r="B19" s="249">
        <f t="shared" si="0"/>
        <v>6</v>
      </c>
      <c r="C19" s="271" t="s">
        <v>980</v>
      </c>
      <c r="D19" s="270">
        <v>0</v>
      </c>
      <c r="E19" s="270">
        <v>929850</v>
      </c>
      <c r="F19" s="270">
        <v>929850</v>
      </c>
      <c r="G19" s="270">
        <v>0</v>
      </c>
    </row>
    <row r="20" spans="1:7" hidden="1" x14ac:dyDescent="0.25">
      <c r="A20" s="271" t="s">
        <v>981</v>
      </c>
      <c r="B20" s="249">
        <f t="shared" si="0"/>
        <v>9</v>
      </c>
      <c r="C20" s="271" t="s">
        <v>30</v>
      </c>
      <c r="D20" s="270">
        <v>0</v>
      </c>
      <c r="E20" s="270">
        <v>929850</v>
      </c>
      <c r="F20" s="270">
        <v>929850</v>
      </c>
      <c r="G20" s="270">
        <v>0</v>
      </c>
    </row>
    <row r="21" spans="1:7" hidden="1" x14ac:dyDescent="0.25">
      <c r="A21" s="271" t="s">
        <v>982</v>
      </c>
      <c r="B21" s="249">
        <f t="shared" si="0"/>
        <v>13</v>
      </c>
      <c r="C21" s="271" t="s">
        <v>30</v>
      </c>
      <c r="D21" s="270">
        <v>0</v>
      </c>
      <c r="E21" s="270">
        <v>929850</v>
      </c>
      <c r="F21" s="270">
        <v>929850</v>
      </c>
      <c r="G21" s="270">
        <v>0</v>
      </c>
    </row>
    <row r="22" spans="1:7" x14ac:dyDescent="0.25">
      <c r="A22" s="271" t="s">
        <v>31</v>
      </c>
      <c r="B22" s="249">
        <f t="shared" si="0"/>
        <v>6</v>
      </c>
      <c r="C22" s="271" t="s">
        <v>32</v>
      </c>
      <c r="D22" s="270">
        <v>540591550.78999996</v>
      </c>
      <c r="E22" s="270">
        <v>909618250.80999994</v>
      </c>
      <c r="F22" s="270">
        <v>892884578.79999995</v>
      </c>
      <c r="G22" s="270">
        <v>557325222.79999995</v>
      </c>
    </row>
    <row r="23" spans="1:7" hidden="1" x14ac:dyDescent="0.25">
      <c r="A23" s="271" t="s">
        <v>34</v>
      </c>
      <c r="B23" s="249">
        <f t="shared" si="0"/>
        <v>9</v>
      </c>
      <c r="C23" s="271" t="s">
        <v>35</v>
      </c>
      <c r="D23" s="270">
        <v>481672174.79000002</v>
      </c>
      <c r="E23" s="270">
        <v>556724115.20000005</v>
      </c>
      <c r="F23" s="270">
        <v>517805952.19999999</v>
      </c>
      <c r="G23" s="270">
        <v>520590337.79000002</v>
      </c>
    </row>
    <row r="24" spans="1:7" hidden="1" x14ac:dyDescent="0.25">
      <c r="A24" s="271" t="s">
        <v>36</v>
      </c>
      <c r="B24" s="249">
        <f t="shared" si="0"/>
        <v>13</v>
      </c>
      <c r="C24" s="271" t="s">
        <v>35</v>
      </c>
      <c r="D24" s="270">
        <v>481672174.79000002</v>
      </c>
      <c r="E24" s="270">
        <v>556724115.20000005</v>
      </c>
      <c r="F24" s="270">
        <v>517805952.19999999</v>
      </c>
      <c r="G24" s="270">
        <v>520590337.79000002</v>
      </c>
    </row>
    <row r="25" spans="1:7" hidden="1" x14ac:dyDescent="0.25">
      <c r="A25" s="271" t="s">
        <v>37</v>
      </c>
      <c r="B25" s="249">
        <f t="shared" si="0"/>
        <v>9</v>
      </c>
      <c r="C25" s="271" t="s">
        <v>38</v>
      </c>
      <c r="D25" s="270">
        <v>30443140</v>
      </c>
      <c r="E25" s="270">
        <v>2464976</v>
      </c>
      <c r="F25" s="270">
        <v>0</v>
      </c>
      <c r="G25" s="270">
        <v>32908116</v>
      </c>
    </row>
    <row r="26" spans="1:7" hidden="1" x14ac:dyDescent="0.25">
      <c r="A26" s="271" t="s">
        <v>39</v>
      </c>
      <c r="B26" s="249">
        <f t="shared" si="0"/>
        <v>13</v>
      </c>
      <c r="C26" s="271" t="s">
        <v>38</v>
      </c>
      <c r="D26" s="270">
        <v>30443140</v>
      </c>
      <c r="E26" s="270">
        <v>2464976</v>
      </c>
      <c r="F26" s="270">
        <v>0</v>
      </c>
      <c r="G26" s="270">
        <v>32908116</v>
      </c>
    </row>
    <row r="27" spans="1:7" hidden="1" x14ac:dyDescent="0.25">
      <c r="A27" s="271" t="s">
        <v>40</v>
      </c>
      <c r="B27" s="249">
        <f t="shared" si="0"/>
        <v>9</v>
      </c>
      <c r="C27" s="271" t="s">
        <v>41</v>
      </c>
      <c r="D27" s="270">
        <v>24649472</v>
      </c>
      <c r="E27" s="270">
        <v>181953994.00999999</v>
      </c>
      <c r="F27" s="270">
        <v>206603461</v>
      </c>
      <c r="G27" s="270">
        <v>5.01</v>
      </c>
    </row>
    <row r="28" spans="1:7" hidden="1" x14ac:dyDescent="0.25">
      <c r="A28" s="271" t="s">
        <v>42</v>
      </c>
      <c r="B28" s="249">
        <f t="shared" si="0"/>
        <v>13</v>
      </c>
      <c r="C28" s="271" t="s">
        <v>41</v>
      </c>
      <c r="D28" s="270">
        <v>24649472</v>
      </c>
      <c r="E28" s="270">
        <v>181953994.00999999</v>
      </c>
      <c r="F28" s="270">
        <v>206603461</v>
      </c>
      <c r="G28" s="270">
        <v>5.01</v>
      </c>
    </row>
    <row r="29" spans="1:7" hidden="1" x14ac:dyDescent="0.25">
      <c r="A29" s="271" t="s">
        <v>933</v>
      </c>
      <c r="B29" s="249">
        <f t="shared" si="0"/>
        <v>9</v>
      </c>
      <c r="C29" s="271" t="s">
        <v>934</v>
      </c>
      <c r="D29" s="270">
        <v>0</v>
      </c>
      <c r="E29" s="270">
        <v>168475165.59999999</v>
      </c>
      <c r="F29" s="270">
        <v>168475165.59999999</v>
      </c>
      <c r="G29" s="270">
        <v>0</v>
      </c>
    </row>
    <row r="30" spans="1:7" hidden="1" x14ac:dyDescent="0.25">
      <c r="A30" s="271" t="s">
        <v>935</v>
      </c>
      <c r="B30" s="249">
        <f t="shared" si="0"/>
        <v>13</v>
      </c>
      <c r="C30" s="271" t="s">
        <v>934</v>
      </c>
      <c r="D30" s="270">
        <v>0</v>
      </c>
      <c r="E30" s="270">
        <v>168475165.59999999</v>
      </c>
      <c r="F30" s="270">
        <v>168475165.59999999</v>
      </c>
      <c r="G30" s="270">
        <v>0</v>
      </c>
    </row>
    <row r="31" spans="1:7" hidden="1" x14ac:dyDescent="0.25">
      <c r="A31" s="271" t="s">
        <v>43</v>
      </c>
      <c r="B31" s="249">
        <f t="shared" si="0"/>
        <v>9</v>
      </c>
      <c r="C31" s="271" t="s">
        <v>44</v>
      </c>
      <c r="D31" s="270">
        <v>3826764</v>
      </c>
      <c r="E31" s="270">
        <v>0</v>
      </c>
      <c r="F31" s="270">
        <v>0</v>
      </c>
      <c r="G31" s="270">
        <v>3826764</v>
      </c>
    </row>
    <row r="32" spans="1:7" hidden="1" x14ac:dyDescent="0.25">
      <c r="A32" s="271" t="s">
        <v>45</v>
      </c>
      <c r="B32" s="249">
        <f t="shared" si="0"/>
        <v>13</v>
      </c>
      <c r="C32" s="271" t="s">
        <v>44</v>
      </c>
      <c r="D32" s="270">
        <v>3826764</v>
      </c>
      <c r="E32" s="270">
        <v>0</v>
      </c>
      <c r="F32" s="270">
        <v>0</v>
      </c>
      <c r="G32" s="270">
        <v>3826764</v>
      </c>
    </row>
    <row r="33" spans="1:7" x14ac:dyDescent="0.25">
      <c r="A33" s="271" t="s">
        <v>838</v>
      </c>
      <c r="B33" s="249">
        <f t="shared" si="0"/>
        <v>6</v>
      </c>
      <c r="C33" s="271" t="s">
        <v>839</v>
      </c>
      <c r="D33" s="270">
        <v>15111773</v>
      </c>
      <c r="E33" s="270">
        <v>0</v>
      </c>
      <c r="F33" s="270">
        <v>0</v>
      </c>
      <c r="G33" s="270">
        <v>15111773</v>
      </c>
    </row>
    <row r="34" spans="1:7" hidden="1" x14ac:dyDescent="0.25">
      <c r="A34" s="271" t="s">
        <v>840</v>
      </c>
      <c r="B34" s="249">
        <f t="shared" si="0"/>
        <v>9</v>
      </c>
      <c r="C34" s="271" t="s">
        <v>841</v>
      </c>
      <c r="D34" s="270">
        <v>15111773</v>
      </c>
      <c r="E34" s="270">
        <v>0</v>
      </c>
      <c r="F34" s="270">
        <v>0</v>
      </c>
      <c r="G34" s="270">
        <v>15111773</v>
      </c>
    </row>
    <row r="35" spans="1:7" hidden="1" x14ac:dyDescent="0.25">
      <c r="A35" s="271" t="s">
        <v>842</v>
      </c>
      <c r="B35" s="249">
        <f t="shared" si="0"/>
        <v>13</v>
      </c>
      <c r="C35" s="271" t="s">
        <v>841</v>
      </c>
      <c r="D35" s="270">
        <v>15111773</v>
      </c>
      <c r="E35" s="270">
        <v>0</v>
      </c>
      <c r="F35" s="270">
        <v>0</v>
      </c>
      <c r="G35" s="270">
        <v>15111773</v>
      </c>
    </row>
    <row r="36" spans="1:7" ht="30" x14ac:dyDescent="0.25">
      <c r="A36" s="271" t="s">
        <v>843</v>
      </c>
      <c r="B36" s="249">
        <f t="shared" si="0"/>
        <v>6</v>
      </c>
      <c r="C36" s="271" t="s">
        <v>844</v>
      </c>
      <c r="D36" s="270">
        <v>-351998890.85000002</v>
      </c>
      <c r="E36" s="270">
        <v>0</v>
      </c>
      <c r="F36" s="270">
        <v>0</v>
      </c>
      <c r="G36" s="270">
        <v>-351998890.85000002</v>
      </c>
    </row>
    <row r="37" spans="1:7" hidden="1" x14ac:dyDescent="0.25">
      <c r="A37" s="271" t="s">
        <v>926</v>
      </c>
      <c r="B37" s="249">
        <f t="shared" si="0"/>
        <v>9</v>
      </c>
      <c r="C37" s="271" t="s">
        <v>44</v>
      </c>
      <c r="D37" s="270">
        <v>-351998890.85000002</v>
      </c>
      <c r="E37" s="270">
        <v>0</v>
      </c>
      <c r="F37" s="270">
        <v>0</v>
      </c>
      <c r="G37" s="270">
        <v>-351998890.85000002</v>
      </c>
    </row>
    <row r="38" spans="1:7" hidden="1" x14ac:dyDescent="0.25">
      <c r="A38" s="271" t="s">
        <v>925</v>
      </c>
      <c r="B38" s="249">
        <f t="shared" si="0"/>
        <v>13</v>
      </c>
      <c r="C38" s="271" t="s">
        <v>44</v>
      </c>
      <c r="D38" s="270">
        <v>-351998890.85000002</v>
      </c>
      <c r="E38" s="270">
        <v>0</v>
      </c>
      <c r="F38" s="270">
        <v>0</v>
      </c>
      <c r="G38" s="270">
        <v>-351998890.85000002</v>
      </c>
    </row>
    <row r="39" spans="1:7" hidden="1" x14ac:dyDescent="0.25">
      <c r="A39" s="271" t="s">
        <v>46</v>
      </c>
      <c r="B39" s="249">
        <f t="shared" si="0"/>
        <v>3</v>
      </c>
      <c r="C39" s="271" t="s">
        <v>47</v>
      </c>
      <c r="D39" s="270">
        <v>200248881018.16</v>
      </c>
      <c r="E39" s="270">
        <v>13163663414.969999</v>
      </c>
      <c r="F39" s="270">
        <v>14132730969.110001</v>
      </c>
      <c r="G39" s="270">
        <v>199279813464.01999</v>
      </c>
    </row>
    <row r="40" spans="1:7" x14ac:dyDescent="0.25">
      <c r="A40" s="271" t="s">
        <v>48</v>
      </c>
      <c r="B40" s="249">
        <f t="shared" si="0"/>
        <v>6</v>
      </c>
      <c r="C40" s="271" t="s">
        <v>49</v>
      </c>
      <c r="D40" s="270">
        <v>25990211992</v>
      </c>
      <c r="E40" s="270">
        <v>0</v>
      </c>
      <c r="F40" s="270">
        <v>0</v>
      </c>
      <c r="G40" s="270">
        <v>25990211992</v>
      </c>
    </row>
    <row r="41" spans="1:7" hidden="1" x14ac:dyDescent="0.25">
      <c r="A41" s="271" t="s">
        <v>50</v>
      </c>
      <c r="B41" s="249">
        <f t="shared" si="0"/>
        <v>9</v>
      </c>
      <c r="C41" s="271" t="s">
        <v>51</v>
      </c>
      <c r="D41" s="270">
        <v>25990211992</v>
      </c>
      <c r="E41" s="270">
        <v>0</v>
      </c>
      <c r="F41" s="270">
        <v>0</v>
      </c>
      <c r="G41" s="270">
        <v>25990211992</v>
      </c>
    </row>
    <row r="42" spans="1:7" hidden="1" x14ac:dyDescent="0.25">
      <c r="A42" s="271" t="s">
        <v>52</v>
      </c>
      <c r="B42" s="249">
        <f t="shared" si="0"/>
        <v>13</v>
      </c>
      <c r="C42" s="271" t="s">
        <v>51</v>
      </c>
      <c r="D42" s="270">
        <v>25990211992</v>
      </c>
      <c r="E42" s="270">
        <v>0</v>
      </c>
      <c r="F42" s="270">
        <v>0</v>
      </c>
      <c r="G42" s="270">
        <v>25990211992</v>
      </c>
    </row>
    <row r="43" spans="1:7" x14ac:dyDescent="0.25">
      <c r="A43" s="271" t="s">
        <v>53</v>
      </c>
      <c r="B43" s="249">
        <f t="shared" si="0"/>
        <v>6</v>
      </c>
      <c r="C43" s="271" t="s">
        <v>54</v>
      </c>
      <c r="D43" s="270">
        <v>10701686366.450001</v>
      </c>
      <c r="E43" s="270">
        <v>384528855.99000001</v>
      </c>
      <c r="F43" s="270">
        <v>11040153553.469999</v>
      </c>
      <c r="G43" s="270">
        <v>46061668.969999999</v>
      </c>
    </row>
    <row r="44" spans="1:7" hidden="1" x14ac:dyDescent="0.25">
      <c r="A44" s="271" t="s">
        <v>55</v>
      </c>
      <c r="B44" s="249">
        <f t="shared" si="0"/>
        <v>9</v>
      </c>
      <c r="C44" s="271" t="s">
        <v>56</v>
      </c>
      <c r="D44" s="270">
        <v>10692689366.48</v>
      </c>
      <c r="E44" s="270">
        <v>20999999.989999998</v>
      </c>
      <c r="F44" s="270">
        <v>10713689366.469999</v>
      </c>
      <c r="G44" s="270">
        <v>0</v>
      </c>
    </row>
    <row r="45" spans="1:7" hidden="1" x14ac:dyDescent="0.25">
      <c r="A45" s="271" t="s">
        <v>58</v>
      </c>
      <c r="B45" s="249">
        <f t="shared" si="0"/>
        <v>13</v>
      </c>
      <c r="C45" s="271" t="s">
        <v>59</v>
      </c>
      <c r="D45" s="270">
        <v>10692689366.48</v>
      </c>
      <c r="E45" s="270">
        <v>20999999.989999998</v>
      </c>
      <c r="F45" s="270">
        <v>10713689366.469999</v>
      </c>
      <c r="G45" s="270">
        <v>0</v>
      </c>
    </row>
    <row r="46" spans="1:7" hidden="1" x14ac:dyDescent="0.25">
      <c r="A46" s="271" t="s">
        <v>62</v>
      </c>
      <c r="B46" s="249">
        <f t="shared" si="0"/>
        <v>9</v>
      </c>
      <c r="C46" s="271" t="s">
        <v>63</v>
      </c>
      <c r="D46" s="270">
        <v>8996999.9700000007</v>
      </c>
      <c r="E46" s="270">
        <v>142885449</v>
      </c>
      <c r="F46" s="270">
        <v>108720780</v>
      </c>
      <c r="G46" s="270">
        <v>43161668.969999999</v>
      </c>
    </row>
    <row r="47" spans="1:7" hidden="1" x14ac:dyDescent="0.25">
      <c r="A47" s="271" t="s">
        <v>64</v>
      </c>
      <c r="B47" s="249">
        <f t="shared" si="0"/>
        <v>13</v>
      </c>
      <c r="C47" s="271" t="s">
        <v>65</v>
      </c>
      <c r="D47" s="270">
        <v>8996999.9700000007</v>
      </c>
      <c r="E47" s="270">
        <v>0</v>
      </c>
      <c r="F47" s="270">
        <v>0</v>
      </c>
      <c r="G47" s="270">
        <v>8996999.9700000007</v>
      </c>
    </row>
    <row r="48" spans="1:7" hidden="1" x14ac:dyDescent="0.25">
      <c r="A48" s="271" t="s">
        <v>66</v>
      </c>
      <c r="B48" s="249">
        <f t="shared" si="0"/>
        <v>13</v>
      </c>
      <c r="C48" s="271" t="s">
        <v>67</v>
      </c>
      <c r="D48" s="270">
        <v>0</v>
      </c>
      <c r="E48" s="270">
        <v>142885449</v>
      </c>
      <c r="F48" s="270">
        <v>108720780</v>
      </c>
      <c r="G48" s="270">
        <v>34164669</v>
      </c>
    </row>
    <row r="49" spans="1:7" hidden="1" x14ac:dyDescent="0.25">
      <c r="A49" s="271" t="s">
        <v>68</v>
      </c>
      <c r="B49" s="249">
        <f t="shared" si="0"/>
        <v>9</v>
      </c>
      <c r="C49" s="271" t="s">
        <v>69</v>
      </c>
      <c r="D49" s="270">
        <v>0</v>
      </c>
      <c r="E49" s="270">
        <v>220643407</v>
      </c>
      <c r="F49" s="270">
        <v>217743407</v>
      </c>
      <c r="G49" s="270">
        <v>2900000</v>
      </c>
    </row>
    <row r="50" spans="1:7" hidden="1" x14ac:dyDescent="0.25">
      <c r="A50" s="271" t="s">
        <v>70</v>
      </c>
      <c r="B50" s="249">
        <f t="shared" si="0"/>
        <v>13</v>
      </c>
      <c r="C50" s="271" t="s">
        <v>71</v>
      </c>
      <c r="D50" s="270">
        <v>0</v>
      </c>
      <c r="E50" s="270">
        <v>67232207</v>
      </c>
      <c r="F50" s="270">
        <v>67232207</v>
      </c>
      <c r="G50" s="270">
        <v>0</v>
      </c>
    </row>
    <row r="51" spans="1:7" hidden="1" x14ac:dyDescent="0.25">
      <c r="A51" s="271" t="s">
        <v>72</v>
      </c>
      <c r="B51" s="249">
        <f t="shared" si="0"/>
        <v>13</v>
      </c>
      <c r="C51" s="271" t="s">
        <v>73</v>
      </c>
      <c r="D51" s="270">
        <v>0</v>
      </c>
      <c r="E51" s="270">
        <v>153411200</v>
      </c>
      <c r="F51" s="270">
        <v>150511200</v>
      </c>
      <c r="G51" s="270">
        <v>2900000</v>
      </c>
    </row>
    <row r="52" spans="1:7" ht="30" x14ac:dyDescent="0.25">
      <c r="A52" s="271" t="s">
        <v>78</v>
      </c>
      <c r="B52" s="249">
        <f t="shared" si="0"/>
        <v>6</v>
      </c>
      <c r="C52" s="271" t="s">
        <v>79</v>
      </c>
      <c r="D52" s="270">
        <v>4175747479.27</v>
      </c>
      <c r="E52" s="270">
        <v>599294880.72000003</v>
      </c>
      <c r="F52" s="270">
        <v>201800575.88</v>
      </c>
      <c r="G52" s="270">
        <v>4573241784.1099997</v>
      </c>
    </row>
    <row r="53" spans="1:7" hidden="1" x14ac:dyDescent="0.25">
      <c r="A53" s="271" t="s">
        <v>900</v>
      </c>
      <c r="B53" s="249">
        <f t="shared" si="0"/>
        <v>9</v>
      </c>
      <c r="C53" s="271" t="s">
        <v>163</v>
      </c>
      <c r="D53" s="270">
        <v>14916744.17</v>
      </c>
      <c r="E53" s="270">
        <v>0</v>
      </c>
      <c r="F53" s="270">
        <v>0</v>
      </c>
      <c r="G53" s="270">
        <v>14916744.17</v>
      </c>
    </row>
    <row r="54" spans="1:7" hidden="1" x14ac:dyDescent="0.25">
      <c r="A54" s="271" t="s">
        <v>899</v>
      </c>
      <c r="B54" s="249">
        <f t="shared" si="0"/>
        <v>13</v>
      </c>
      <c r="C54" s="271" t="s">
        <v>108</v>
      </c>
      <c r="D54" s="270">
        <v>14916744.17</v>
      </c>
      <c r="E54" s="270">
        <v>0</v>
      </c>
      <c r="F54" s="270">
        <v>0</v>
      </c>
      <c r="G54" s="270">
        <v>14916744.17</v>
      </c>
    </row>
    <row r="55" spans="1:7" hidden="1" x14ac:dyDescent="0.25">
      <c r="A55" s="271" t="s">
        <v>82</v>
      </c>
      <c r="B55" s="249">
        <f t="shared" si="0"/>
        <v>9</v>
      </c>
      <c r="C55" s="271" t="s">
        <v>56</v>
      </c>
      <c r="D55" s="270">
        <v>1120093375.4100001</v>
      </c>
      <c r="E55" s="270">
        <v>0</v>
      </c>
      <c r="F55" s="270">
        <v>17380540.239999998</v>
      </c>
      <c r="G55" s="270">
        <v>1102712835.1700001</v>
      </c>
    </row>
    <row r="56" spans="1:7" hidden="1" x14ac:dyDescent="0.25">
      <c r="A56" s="271" t="s">
        <v>83</v>
      </c>
      <c r="B56" s="249">
        <f t="shared" si="0"/>
        <v>13</v>
      </c>
      <c r="C56" s="271" t="s">
        <v>57</v>
      </c>
      <c r="D56" s="270">
        <v>27508281.530000001</v>
      </c>
      <c r="E56" s="270">
        <v>0</v>
      </c>
      <c r="F56" s="270">
        <v>0</v>
      </c>
      <c r="G56" s="270">
        <v>27508281.530000001</v>
      </c>
    </row>
    <row r="57" spans="1:7" hidden="1" x14ac:dyDescent="0.25">
      <c r="A57" s="271" t="s">
        <v>84</v>
      </c>
      <c r="B57" s="249">
        <f t="shared" si="0"/>
        <v>13</v>
      </c>
      <c r="C57" s="271" t="s">
        <v>59</v>
      </c>
      <c r="D57" s="270">
        <v>1092585093.8800001</v>
      </c>
      <c r="E57" s="270">
        <v>0</v>
      </c>
      <c r="F57" s="270">
        <v>17380540.239999998</v>
      </c>
      <c r="G57" s="270">
        <v>1075204553.6400001</v>
      </c>
    </row>
    <row r="58" spans="1:7" hidden="1" x14ac:dyDescent="0.25">
      <c r="A58" s="271" t="s">
        <v>845</v>
      </c>
      <c r="B58" s="249">
        <f t="shared" si="0"/>
        <v>9</v>
      </c>
      <c r="C58" s="271" t="s">
        <v>60</v>
      </c>
      <c r="D58" s="270">
        <v>5025210</v>
      </c>
      <c r="E58" s="270">
        <v>0</v>
      </c>
      <c r="F58" s="270">
        <v>0</v>
      </c>
      <c r="G58" s="270">
        <v>5025210</v>
      </c>
    </row>
    <row r="59" spans="1:7" hidden="1" x14ac:dyDescent="0.25">
      <c r="A59" s="271" t="s">
        <v>846</v>
      </c>
      <c r="B59" s="249">
        <f t="shared" si="0"/>
        <v>13</v>
      </c>
      <c r="C59" s="271" t="s">
        <v>61</v>
      </c>
      <c r="D59" s="270">
        <v>5025210</v>
      </c>
      <c r="E59" s="270">
        <v>0</v>
      </c>
      <c r="F59" s="270">
        <v>0</v>
      </c>
      <c r="G59" s="270">
        <v>5025210</v>
      </c>
    </row>
    <row r="60" spans="1:7" hidden="1" x14ac:dyDescent="0.25">
      <c r="A60" s="271" t="s">
        <v>85</v>
      </c>
      <c r="B60" s="249">
        <f t="shared" si="0"/>
        <v>9</v>
      </c>
      <c r="C60" s="271" t="s">
        <v>63</v>
      </c>
      <c r="D60" s="270">
        <v>255523839.22999999</v>
      </c>
      <c r="E60" s="270">
        <v>160739141.28999999</v>
      </c>
      <c r="F60" s="270">
        <v>89485550.030000001</v>
      </c>
      <c r="G60" s="270">
        <v>326777430.49000001</v>
      </c>
    </row>
    <row r="61" spans="1:7" hidden="1" x14ac:dyDescent="0.25">
      <c r="A61" s="271" t="s">
        <v>86</v>
      </c>
      <c r="B61" s="249">
        <f t="shared" si="0"/>
        <v>13</v>
      </c>
      <c r="C61" s="271" t="s">
        <v>65</v>
      </c>
      <c r="D61" s="270">
        <v>99449323.700000003</v>
      </c>
      <c r="E61" s="270">
        <v>20718051.699999999</v>
      </c>
      <c r="F61" s="270">
        <v>10134576.18</v>
      </c>
      <c r="G61" s="270">
        <v>110032799.22</v>
      </c>
    </row>
    <row r="62" spans="1:7" hidden="1" x14ac:dyDescent="0.25">
      <c r="A62" s="271" t="s">
        <v>87</v>
      </c>
      <c r="B62" s="249">
        <f t="shared" si="0"/>
        <v>13</v>
      </c>
      <c r="C62" s="271" t="s">
        <v>67</v>
      </c>
      <c r="D62" s="270">
        <v>156074515.53</v>
      </c>
      <c r="E62" s="270">
        <v>140021089.59</v>
      </c>
      <c r="F62" s="270">
        <v>79350973.849999994</v>
      </c>
      <c r="G62" s="270">
        <v>216744631.27000001</v>
      </c>
    </row>
    <row r="63" spans="1:7" hidden="1" x14ac:dyDescent="0.25">
      <c r="A63" s="271" t="s">
        <v>89</v>
      </c>
      <c r="B63" s="249">
        <f t="shared" si="0"/>
        <v>9</v>
      </c>
      <c r="C63" s="271" t="s">
        <v>69</v>
      </c>
      <c r="D63" s="270">
        <v>1092153761.77</v>
      </c>
      <c r="E63" s="270">
        <v>438555739.43000001</v>
      </c>
      <c r="F63" s="270">
        <v>94934485.609999999</v>
      </c>
      <c r="G63" s="270">
        <v>1435775015.5899999</v>
      </c>
    </row>
    <row r="64" spans="1:7" hidden="1" x14ac:dyDescent="0.25">
      <c r="A64" s="271" t="s">
        <v>90</v>
      </c>
      <c r="B64" s="249">
        <f t="shared" si="0"/>
        <v>13</v>
      </c>
      <c r="C64" s="271" t="s">
        <v>71</v>
      </c>
      <c r="D64" s="270">
        <v>794529107.63999999</v>
      </c>
      <c r="E64" s="270">
        <v>434555739.37</v>
      </c>
      <c r="F64" s="270">
        <v>39670916</v>
      </c>
      <c r="G64" s="270">
        <v>1189413931.01</v>
      </c>
    </row>
    <row r="65" spans="1:7" hidden="1" x14ac:dyDescent="0.25">
      <c r="A65" s="271" t="s">
        <v>91</v>
      </c>
      <c r="B65" s="249">
        <f t="shared" si="0"/>
        <v>13</v>
      </c>
      <c r="C65" s="271" t="s">
        <v>73</v>
      </c>
      <c r="D65" s="270">
        <v>297624654.13</v>
      </c>
      <c r="E65" s="270">
        <v>4000000.06</v>
      </c>
      <c r="F65" s="270">
        <v>55263569.609999999</v>
      </c>
      <c r="G65" s="270">
        <v>246361084.58000001</v>
      </c>
    </row>
    <row r="66" spans="1:7" hidden="1" x14ac:dyDescent="0.25">
      <c r="A66" s="271" t="s">
        <v>92</v>
      </c>
      <c r="B66" s="249">
        <f t="shared" si="0"/>
        <v>9</v>
      </c>
      <c r="C66" s="271" t="s">
        <v>75</v>
      </c>
      <c r="D66" s="270">
        <v>1688034548.6900001</v>
      </c>
      <c r="E66" s="270">
        <v>0</v>
      </c>
      <c r="F66" s="270">
        <v>0</v>
      </c>
      <c r="G66" s="270">
        <v>1688034548.6900001</v>
      </c>
    </row>
    <row r="67" spans="1:7" hidden="1" x14ac:dyDescent="0.25">
      <c r="A67" s="271" t="s">
        <v>93</v>
      </c>
      <c r="B67" s="249">
        <f t="shared" si="0"/>
        <v>13</v>
      </c>
      <c r="C67" s="271" t="s">
        <v>76</v>
      </c>
      <c r="D67" s="270">
        <v>1688034548.6900001</v>
      </c>
      <c r="E67" s="270">
        <v>0</v>
      </c>
      <c r="F67" s="270">
        <v>0</v>
      </c>
      <c r="G67" s="270">
        <v>1688034548.6900001</v>
      </c>
    </row>
    <row r="68" spans="1:7" x14ac:dyDescent="0.25">
      <c r="A68" s="271" t="s">
        <v>96</v>
      </c>
      <c r="B68" s="249">
        <f t="shared" si="0"/>
        <v>6</v>
      </c>
      <c r="C68" s="271" t="s">
        <v>97</v>
      </c>
      <c r="D68" s="270">
        <v>131931229691</v>
      </c>
      <c r="E68" s="270">
        <v>0</v>
      </c>
      <c r="F68" s="270">
        <v>0</v>
      </c>
      <c r="G68" s="270">
        <v>131931229691</v>
      </c>
    </row>
    <row r="69" spans="1:7" hidden="1" x14ac:dyDescent="0.25">
      <c r="A69" s="271" t="s">
        <v>98</v>
      </c>
      <c r="B69" s="249">
        <f t="shared" si="0"/>
        <v>9</v>
      </c>
      <c r="C69" s="271" t="s">
        <v>99</v>
      </c>
      <c r="D69" s="270">
        <v>131931229691</v>
      </c>
      <c r="E69" s="270">
        <v>0</v>
      </c>
      <c r="F69" s="270">
        <v>0</v>
      </c>
      <c r="G69" s="270">
        <v>131931229691</v>
      </c>
    </row>
    <row r="70" spans="1:7" hidden="1" x14ac:dyDescent="0.25">
      <c r="A70" s="271" t="s">
        <v>100</v>
      </c>
      <c r="B70" s="249">
        <f t="shared" si="0"/>
        <v>13</v>
      </c>
      <c r="C70" s="271" t="s">
        <v>99</v>
      </c>
      <c r="D70" s="270">
        <v>131931229691</v>
      </c>
      <c r="E70" s="270">
        <v>0</v>
      </c>
      <c r="F70" s="270">
        <v>0</v>
      </c>
      <c r="G70" s="270">
        <v>131931229691</v>
      </c>
    </row>
    <row r="71" spans="1:7" x14ac:dyDescent="0.25">
      <c r="A71" s="271" t="s">
        <v>101</v>
      </c>
      <c r="B71" s="249">
        <f t="shared" si="0"/>
        <v>6</v>
      </c>
      <c r="C71" s="271" t="s">
        <v>102</v>
      </c>
      <c r="D71" s="270">
        <v>1871948202.48</v>
      </c>
      <c r="E71" s="270">
        <v>0</v>
      </c>
      <c r="F71" s="270">
        <v>0</v>
      </c>
      <c r="G71" s="270">
        <v>1871948202.48</v>
      </c>
    </row>
    <row r="72" spans="1:7" hidden="1" x14ac:dyDescent="0.25">
      <c r="A72" s="271" t="s">
        <v>103</v>
      </c>
      <c r="B72" s="249">
        <f t="shared" si="0"/>
        <v>9</v>
      </c>
      <c r="C72" s="271" t="s">
        <v>81</v>
      </c>
      <c r="D72" s="270">
        <v>1871948202.48</v>
      </c>
      <c r="E72" s="270">
        <v>0</v>
      </c>
      <c r="F72" s="270">
        <v>0</v>
      </c>
      <c r="G72" s="270">
        <v>1871948202.48</v>
      </c>
    </row>
    <row r="73" spans="1:7" hidden="1" x14ac:dyDescent="0.25">
      <c r="A73" s="271" t="s">
        <v>104</v>
      </c>
      <c r="B73" s="249">
        <f t="shared" si="0"/>
        <v>13</v>
      </c>
      <c r="C73" s="271" t="s">
        <v>81</v>
      </c>
      <c r="D73" s="270">
        <v>1871948202.48</v>
      </c>
      <c r="E73" s="270">
        <v>0</v>
      </c>
      <c r="F73" s="270">
        <v>0</v>
      </c>
      <c r="G73" s="270">
        <v>1871948202.48</v>
      </c>
    </row>
    <row r="74" spans="1:7" x14ac:dyDescent="0.25">
      <c r="A74" s="271" t="s">
        <v>105</v>
      </c>
      <c r="B74" s="249">
        <f t="shared" ref="B74:B137" si="1">LEN(A74)</f>
        <v>6</v>
      </c>
      <c r="C74" s="271" t="s">
        <v>106</v>
      </c>
      <c r="D74" s="270">
        <v>12851075.300000001</v>
      </c>
      <c r="E74" s="270">
        <v>0</v>
      </c>
      <c r="F74" s="270">
        <v>0</v>
      </c>
      <c r="G74" s="270">
        <v>12851075.300000001</v>
      </c>
    </row>
    <row r="75" spans="1:7" hidden="1" x14ac:dyDescent="0.25">
      <c r="A75" s="271" t="s">
        <v>107</v>
      </c>
      <c r="B75" s="249">
        <f t="shared" si="1"/>
        <v>9</v>
      </c>
      <c r="C75" s="271" t="s">
        <v>108</v>
      </c>
      <c r="D75" s="270">
        <v>12851075.300000001</v>
      </c>
      <c r="E75" s="270">
        <v>0</v>
      </c>
      <c r="F75" s="270">
        <v>0</v>
      </c>
      <c r="G75" s="270">
        <v>12851075.300000001</v>
      </c>
    </row>
    <row r="76" spans="1:7" hidden="1" x14ac:dyDescent="0.25">
      <c r="A76" s="271" t="s">
        <v>109</v>
      </c>
      <c r="B76" s="249">
        <f t="shared" si="1"/>
        <v>13</v>
      </c>
      <c r="C76" s="271" t="s">
        <v>108</v>
      </c>
      <c r="D76" s="270">
        <v>12851075.300000001</v>
      </c>
      <c r="E76" s="270">
        <v>0</v>
      </c>
      <c r="F76" s="270">
        <v>0</v>
      </c>
      <c r="G76" s="270">
        <v>12851075.300000001</v>
      </c>
    </row>
    <row r="77" spans="1:7" x14ac:dyDescent="0.25">
      <c r="A77" s="271" t="s">
        <v>110</v>
      </c>
      <c r="B77" s="249">
        <f t="shared" si="1"/>
        <v>6</v>
      </c>
      <c r="C77" s="271" t="s">
        <v>111</v>
      </c>
      <c r="D77" s="270">
        <v>21888365965.279999</v>
      </c>
      <c r="E77" s="270">
        <v>10713689366.469999</v>
      </c>
      <c r="F77" s="270">
        <v>0</v>
      </c>
      <c r="G77" s="270">
        <v>32602055331.75</v>
      </c>
    </row>
    <row r="78" spans="1:7" hidden="1" x14ac:dyDescent="0.25">
      <c r="A78" s="271" t="s">
        <v>112</v>
      </c>
      <c r="B78" s="249">
        <f t="shared" si="1"/>
        <v>9</v>
      </c>
      <c r="C78" s="271" t="s">
        <v>57</v>
      </c>
      <c r="D78" s="270">
        <v>618635931.78999996</v>
      </c>
      <c r="E78" s="270">
        <v>0</v>
      </c>
      <c r="F78" s="270">
        <v>0</v>
      </c>
      <c r="G78" s="270">
        <v>618635931.78999996</v>
      </c>
    </row>
    <row r="79" spans="1:7" hidden="1" x14ac:dyDescent="0.25">
      <c r="A79" s="271" t="s">
        <v>113</v>
      </c>
      <c r="B79" s="249">
        <f t="shared" si="1"/>
        <v>13</v>
      </c>
      <c r="C79" s="271" t="s">
        <v>57</v>
      </c>
      <c r="D79" s="270">
        <v>618635931.78999996</v>
      </c>
      <c r="E79" s="270">
        <v>0</v>
      </c>
      <c r="F79" s="270">
        <v>0</v>
      </c>
      <c r="G79" s="270">
        <v>618635931.78999996</v>
      </c>
    </row>
    <row r="80" spans="1:7" hidden="1" x14ac:dyDescent="0.25">
      <c r="A80" s="271" t="s">
        <v>114</v>
      </c>
      <c r="B80" s="249">
        <f t="shared" si="1"/>
        <v>9</v>
      </c>
      <c r="C80" s="271" t="s">
        <v>59</v>
      </c>
      <c r="D80" s="270">
        <v>21269730033.490002</v>
      </c>
      <c r="E80" s="270">
        <v>10713689366.469999</v>
      </c>
      <c r="F80" s="270">
        <v>0</v>
      </c>
      <c r="G80" s="270">
        <v>31983419399.959999</v>
      </c>
    </row>
    <row r="81" spans="1:7" hidden="1" x14ac:dyDescent="0.25">
      <c r="A81" s="271" t="s">
        <v>115</v>
      </c>
      <c r="B81" s="249">
        <f t="shared" si="1"/>
        <v>13</v>
      </c>
      <c r="C81" s="271" t="s">
        <v>59</v>
      </c>
      <c r="D81" s="270">
        <v>21269730033.490002</v>
      </c>
      <c r="E81" s="270">
        <v>10713689366.469999</v>
      </c>
      <c r="F81" s="270">
        <v>0</v>
      </c>
      <c r="G81" s="270">
        <v>31983419399.959999</v>
      </c>
    </row>
    <row r="82" spans="1:7" x14ac:dyDescent="0.25">
      <c r="A82" s="271" t="s">
        <v>116</v>
      </c>
      <c r="B82" s="249">
        <f t="shared" si="1"/>
        <v>6</v>
      </c>
      <c r="C82" s="271" t="s">
        <v>117</v>
      </c>
      <c r="D82" s="270">
        <v>29056158.609999999</v>
      </c>
      <c r="E82" s="270">
        <v>0</v>
      </c>
      <c r="F82" s="270">
        <v>0</v>
      </c>
      <c r="G82" s="270">
        <v>29056158.609999999</v>
      </c>
    </row>
    <row r="83" spans="1:7" hidden="1" x14ac:dyDescent="0.25">
      <c r="A83" s="271" t="s">
        <v>118</v>
      </c>
      <c r="B83" s="249">
        <f t="shared" si="1"/>
        <v>9</v>
      </c>
      <c r="C83" s="271" t="s">
        <v>61</v>
      </c>
      <c r="D83" s="270">
        <v>29056158.609999999</v>
      </c>
      <c r="E83" s="270">
        <v>0</v>
      </c>
      <c r="F83" s="270">
        <v>0</v>
      </c>
      <c r="G83" s="270">
        <v>29056158.609999999</v>
      </c>
    </row>
    <row r="84" spans="1:7" hidden="1" x14ac:dyDescent="0.25">
      <c r="A84" s="271" t="s">
        <v>119</v>
      </c>
      <c r="B84" s="249">
        <f t="shared" si="1"/>
        <v>13</v>
      </c>
      <c r="C84" s="271" t="s">
        <v>61</v>
      </c>
      <c r="D84" s="270">
        <v>29056158.609999999</v>
      </c>
      <c r="E84" s="270">
        <v>0</v>
      </c>
      <c r="F84" s="270">
        <v>0</v>
      </c>
      <c r="G84" s="270">
        <v>29056158.609999999</v>
      </c>
    </row>
    <row r="85" spans="1:7" x14ac:dyDescent="0.25">
      <c r="A85" s="271" t="s">
        <v>120</v>
      </c>
      <c r="B85" s="249">
        <f t="shared" si="1"/>
        <v>6</v>
      </c>
      <c r="C85" s="271" t="s">
        <v>121</v>
      </c>
      <c r="D85" s="270">
        <v>5172980491.8100004</v>
      </c>
      <c r="E85" s="270">
        <v>118855356.18000001</v>
      </c>
      <c r="F85" s="270">
        <v>122152650.42</v>
      </c>
      <c r="G85" s="270">
        <v>5169683197.5699997</v>
      </c>
    </row>
    <row r="86" spans="1:7" hidden="1" x14ac:dyDescent="0.25">
      <c r="A86" s="271" t="s">
        <v>122</v>
      </c>
      <c r="B86" s="249">
        <f t="shared" si="1"/>
        <v>9</v>
      </c>
      <c r="C86" s="271" t="s">
        <v>65</v>
      </c>
      <c r="D86" s="270">
        <v>3499904861.4499998</v>
      </c>
      <c r="E86" s="270">
        <v>10134576.18</v>
      </c>
      <c r="F86" s="270">
        <v>20718051.699999999</v>
      </c>
      <c r="G86" s="270">
        <v>3489321385.9299998</v>
      </c>
    </row>
    <row r="87" spans="1:7" hidden="1" x14ac:dyDescent="0.25">
      <c r="A87" s="271" t="s">
        <v>123</v>
      </c>
      <c r="B87" s="249">
        <f t="shared" si="1"/>
        <v>13</v>
      </c>
      <c r="C87" s="271" t="s">
        <v>65</v>
      </c>
      <c r="D87" s="270">
        <v>3499904861.4499998</v>
      </c>
      <c r="E87" s="270">
        <v>10134576.18</v>
      </c>
      <c r="F87" s="270">
        <v>20718051.699999999</v>
      </c>
      <c r="G87" s="270">
        <v>3489321385.9299998</v>
      </c>
    </row>
    <row r="88" spans="1:7" hidden="1" x14ac:dyDescent="0.25">
      <c r="A88" s="271" t="s">
        <v>124</v>
      </c>
      <c r="B88" s="249">
        <f t="shared" si="1"/>
        <v>9</v>
      </c>
      <c r="C88" s="271" t="s">
        <v>67</v>
      </c>
      <c r="D88" s="270">
        <v>1659298351.3900001</v>
      </c>
      <c r="E88" s="270">
        <v>108720780</v>
      </c>
      <c r="F88" s="270">
        <v>101434598.72</v>
      </c>
      <c r="G88" s="270">
        <v>1666584532.6700001</v>
      </c>
    </row>
    <row r="89" spans="1:7" hidden="1" x14ac:dyDescent="0.25">
      <c r="A89" s="271" t="s">
        <v>125</v>
      </c>
      <c r="B89" s="249">
        <f t="shared" si="1"/>
        <v>13</v>
      </c>
      <c r="C89" s="271" t="s">
        <v>67</v>
      </c>
      <c r="D89" s="270">
        <v>1659298351.3900001</v>
      </c>
      <c r="E89" s="270">
        <v>108720780</v>
      </c>
      <c r="F89" s="270">
        <v>101434598.72</v>
      </c>
      <c r="G89" s="270">
        <v>1666584532.6700001</v>
      </c>
    </row>
    <row r="90" spans="1:7" ht="30" hidden="1" x14ac:dyDescent="0.25">
      <c r="A90" s="271" t="s">
        <v>126</v>
      </c>
      <c r="B90" s="249">
        <f t="shared" si="1"/>
        <v>9</v>
      </c>
      <c r="C90" s="271" t="s">
        <v>88</v>
      </c>
      <c r="D90" s="270">
        <v>13777278.970000001</v>
      </c>
      <c r="E90" s="270">
        <v>0</v>
      </c>
      <c r="F90" s="270">
        <v>0</v>
      </c>
      <c r="G90" s="270">
        <v>13777278.970000001</v>
      </c>
    </row>
    <row r="91" spans="1:7" ht="30" hidden="1" x14ac:dyDescent="0.25">
      <c r="A91" s="271" t="s">
        <v>127</v>
      </c>
      <c r="B91" s="249">
        <f t="shared" si="1"/>
        <v>13</v>
      </c>
      <c r="C91" s="271" t="s">
        <v>88</v>
      </c>
      <c r="D91" s="270">
        <v>13777278.970000001</v>
      </c>
      <c r="E91" s="270">
        <v>0</v>
      </c>
      <c r="F91" s="270">
        <v>0</v>
      </c>
      <c r="G91" s="270">
        <v>13777278.970000001</v>
      </c>
    </row>
    <row r="92" spans="1:7" x14ac:dyDescent="0.25">
      <c r="A92" s="271" t="s">
        <v>128</v>
      </c>
      <c r="B92" s="249">
        <f t="shared" si="1"/>
        <v>6</v>
      </c>
      <c r="C92" s="271" t="s">
        <v>129</v>
      </c>
      <c r="D92" s="270">
        <v>14456116765.700001</v>
      </c>
      <c r="E92" s="270">
        <v>257949150.96000001</v>
      </c>
      <c r="F92" s="270">
        <v>43964670.539999999</v>
      </c>
      <c r="G92" s="270">
        <v>14670101246.120001</v>
      </c>
    </row>
    <row r="93" spans="1:7" hidden="1" x14ac:dyDescent="0.25">
      <c r="A93" s="271" t="s">
        <v>130</v>
      </c>
      <c r="B93" s="249">
        <f t="shared" si="1"/>
        <v>9</v>
      </c>
      <c r="C93" s="271" t="s">
        <v>71</v>
      </c>
      <c r="D93" s="270">
        <v>6083023674.6199999</v>
      </c>
      <c r="E93" s="270">
        <v>107437950.95999999</v>
      </c>
      <c r="F93" s="270">
        <v>39964670.539999999</v>
      </c>
      <c r="G93" s="270">
        <v>6150496955.04</v>
      </c>
    </row>
    <row r="94" spans="1:7" hidden="1" x14ac:dyDescent="0.25">
      <c r="A94" s="271" t="s">
        <v>131</v>
      </c>
      <c r="B94" s="249">
        <f t="shared" si="1"/>
        <v>13</v>
      </c>
      <c r="C94" s="271" t="s">
        <v>71</v>
      </c>
      <c r="D94" s="270">
        <v>6083023674.6199999</v>
      </c>
      <c r="E94" s="270">
        <v>107437950.95999999</v>
      </c>
      <c r="F94" s="270">
        <v>39964670.539999999</v>
      </c>
      <c r="G94" s="270">
        <v>6150496955.04</v>
      </c>
    </row>
    <row r="95" spans="1:7" hidden="1" x14ac:dyDescent="0.25">
      <c r="A95" s="271" t="s">
        <v>132</v>
      </c>
      <c r="B95" s="249">
        <f t="shared" si="1"/>
        <v>9</v>
      </c>
      <c r="C95" s="271" t="s">
        <v>73</v>
      </c>
      <c r="D95" s="270">
        <v>8214925035.4799995</v>
      </c>
      <c r="E95" s="270">
        <v>150511200</v>
      </c>
      <c r="F95" s="270">
        <v>4000000</v>
      </c>
      <c r="G95" s="270">
        <v>8361436235.4799995</v>
      </c>
    </row>
    <row r="96" spans="1:7" hidden="1" x14ac:dyDescent="0.25">
      <c r="A96" s="271" t="s">
        <v>133</v>
      </c>
      <c r="B96" s="249">
        <f t="shared" si="1"/>
        <v>13</v>
      </c>
      <c r="C96" s="271" t="s">
        <v>73</v>
      </c>
      <c r="D96" s="270">
        <v>8214925035.4799995</v>
      </c>
      <c r="E96" s="270">
        <v>150511200</v>
      </c>
      <c r="F96" s="270">
        <v>4000000</v>
      </c>
      <c r="G96" s="270">
        <v>8361436235.4799995</v>
      </c>
    </row>
    <row r="97" spans="1:7" hidden="1" x14ac:dyDescent="0.25">
      <c r="A97" s="271" t="s">
        <v>134</v>
      </c>
      <c r="B97" s="249">
        <f t="shared" si="1"/>
        <v>9</v>
      </c>
      <c r="C97" s="271" t="s">
        <v>74</v>
      </c>
      <c r="D97" s="270">
        <v>158168055.59999999</v>
      </c>
      <c r="E97" s="270">
        <v>0</v>
      </c>
      <c r="F97" s="270">
        <v>0</v>
      </c>
      <c r="G97" s="270">
        <v>158168055.59999999</v>
      </c>
    </row>
    <row r="98" spans="1:7" hidden="1" x14ac:dyDescent="0.25">
      <c r="A98" s="271" t="s">
        <v>135</v>
      </c>
      <c r="B98" s="249">
        <f t="shared" si="1"/>
        <v>13</v>
      </c>
      <c r="C98" s="271" t="s">
        <v>74</v>
      </c>
      <c r="D98" s="270">
        <v>158168055.59999999</v>
      </c>
      <c r="E98" s="270">
        <v>0</v>
      </c>
      <c r="F98" s="270">
        <v>0</v>
      </c>
      <c r="G98" s="270">
        <v>158168055.59999999</v>
      </c>
    </row>
    <row r="99" spans="1:7" ht="30" x14ac:dyDescent="0.25">
      <c r="A99" s="271" t="s">
        <v>136</v>
      </c>
      <c r="B99" s="249">
        <f t="shared" si="1"/>
        <v>6</v>
      </c>
      <c r="C99" s="271" t="s">
        <v>137</v>
      </c>
      <c r="D99" s="270">
        <v>1476950848.98</v>
      </c>
      <c r="E99" s="270">
        <v>0</v>
      </c>
      <c r="F99" s="270">
        <v>0</v>
      </c>
      <c r="G99" s="270">
        <v>1476950848.98</v>
      </c>
    </row>
    <row r="100" spans="1:7" hidden="1" x14ac:dyDescent="0.25">
      <c r="A100" s="271" t="s">
        <v>138</v>
      </c>
      <c r="B100" s="249">
        <f t="shared" si="1"/>
        <v>9</v>
      </c>
      <c r="C100" s="271" t="s">
        <v>76</v>
      </c>
      <c r="D100" s="270">
        <v>1298119989.5799999</v>
      </c>
      <c r="E100" s="270">
        <v>0</v>
      </c>
      <c r="F100" s="270">
        <v>0</v>
      </c>
      <c r="G100" s="270">
        <v>1298119989.5799999</v>
      </c>
    </row>
    <row r="101" spans="1:7" hidden="1" x14ac:dyDescent="0.25">
      <c r="A101" s="271" t="s">
        <v>139</v>
      </c>
      <c r="B101" s="249">
        <f t="shared" si="1"/>
        <v>13</v>
      </c>
      <c r="C101" s="271" t="s">
        <v>76</v>
      </c>
      <c r="D101" s="270">
        <v>1298119989.5799999</v>
      </c>
      <c r="E101" s="270">
        <v>0</v>
      </c>
      <c r="F101" s="270">
        <v>0</v>
      </c>
      <c r="G101" s="270">
        <v>1298119989.5799999</v>
      </c>
    </row>
    <row r="102" spans="1:7" hidden="1" x14ac:dyDescent="0.25">
      <c r="A102" s="271" t="s">
        <v>140</v>
      </c>
      <c r="B102" s="249">
        <f t="shared" si="1"/>
        <v>9</v>
      </c>
      <c r="C102" s="271" t="s">
        <v>141</v>
      </c>
      <c r="D102" s="270">
        <v>178830859.40000001</v>
      </c>
      <c r="E102" s="270">
        <v>0</v>
      </c>
      <c r="F102" s="270">
        <v>0</v>
      </c>
      <c r="G102" s="270">
        <v>178830859.40000001</v>
      </c>
    </row>
    <row r="103" spans="1:7" hidden="1" x14ac:dyDescent="0.25">
      <c r="A103" s="271" t="s">
        <v>142</v>
      </c>
      <c r="B103" s="249">
        <f t="shared" si="1"/>
        <v>13</v>
      </c>
      <c r="C103" s="271" t="s">
        <v>141</v>
      </c>
      <c r="D103" s="270">
        <v>178830859.40000001</v>
      </c>
      <c r="E103" s="270">
        <v>0</v>
      </c>
      <c r="F103" s="270">
        <v>0</v>
      </c>
      <c r="G103" s="270">
        <v>178830859.40000001</v>
      </c>
    </row>
    <row r="104" spans="1:7" ht="30" x14ac:dyDescent="0.25">
      <c r="A104" s="271" t="s">
        <v>143</v>
      </c>
      <c r="B104" s="249">
        <f t="shared" si="1"/>
        <v>6</v>
      </c>
      <c r="C104" s="271" t="s">
        <v>144</v>
      </c>
      <c r="D104" s="270">
        <v>15535583.35</v>
      </c>
      <c r="E104" s="270">
        <v>0</v>
      </c>
      <c r="F104" s="270">
        <v>0</v>
      </c>
      <c r="G104" s="270">
        <v>15535583.35</v>
      </c>
    </row>
    <row r="105" spans="1:7" hidden="1" x14ac:dyDescent="0.25">
      <c r="A105" s="271" t="s">
        <v>145</v>
      </c>
      <c r="B105" s="249">
        <f t="shared" si="1"/>
        <v>9</v>
      </c>
      <c r="C105" s="271" t="s">
        <v>95</v>
      </c>
      <c r="D105" s="270">
        <v>9261958.1199999992</v>
      </c>
      <c r="E105" s="270">
        <v>0</v>
      </c>
      <c r="F105" s="270">
        <v>0</v>
      </c>
      <c r="G105" s="270">
        <v>9261958.1199999992</v>
      </c>
    </row>
    <row r="106" spans="1:7" hidden="1" x14ac:dyDescent="0.25">
      <c r="A106" s="271" t="s">
        <v>146</v>
      </c>
      <c r="B106" s="249">
        <f t="shared" si="1"/>
        <v>13</v>
      </c>
      <c r="C106" s="271" t="s">
        <v>95</v>
      </c>
      <c r="D106" s="270">
        <v>9261958.1199999992</v>
      </c>
      <c r="E106" s="270">
        <v>0</v>
      </c>
      <c r="F106" s="270">
        <v>0</v>
      </c>
      <c r="G106" s="270">
        <v>9261958.1199999992</v>
      </c>
    </row>
    <row r="107" spans="1:7" ht="30" hidden="1" x14ac:dyDescent="0.25">
      <c r="A107" s="271" t="s">
        <v>147</v>
      </c>
      <c r="B107" s="249">
        <f t="shared" si="1"/>
        <v>9</v>
      </c>
      <c r="C107" s="271" t="s">
        <v>148</v>
      </c>
      <c r="D107" s="270">
        <v>6273625.2300000004</v>
      </c>
      <c r="E107" s="270">
        <v>0</v>
      </c>
      <c r="F107" s="270">
        <v>0</v>
      </c>
      <c r="G107" s="270">
        <v>6273625.2300000004</v>
      </c>
    </row>
    <row r="108" spans="1:7" ht="30" hidden="1" x14ac:dyDescent="0.25">
      <c r="A108" s="271" t="s">
        <v>149</v>
      </c>
      <c r="B108" s="249">
        <f t="shared" si="1"/>
        <v>13</v>
      </c>
      <c r="C108" s="271" t="s">
        <v>148</v>
      </c>
      <c r="D108" s="270">
        <v>6273625.2300000004</v>
      </c>
      <c r="E108" s="270">
        <v>0</v>
      </c>
      <c r="F108" s="270">
        <v>0</v>
      </c>
      <c r="G108" s="270">
        <v>6273625.2300000004</v>
      </c>
    </row>
    <row r="109" spans="1:7" x14ac:dyDescent="0.25">
      <c r="A109" s="271" t="s">
        <v>150</v>
      </c>
      <c r="B109" s="249">
        <f t="shared" si="1"/>
        <v>6</v>
      </c>
      <c r="C109" s="271" t="s">
        <v>151</v>
      </c>
      <c r="D109" s="270">
        <v>76981559.640000001</v>
      </c>
      <c r="E109" s="270">
        <v>0</v>
      </c>
      <c r="F109" s="270">
        <v>0</v>
      </c>
      <c r="G109" s="270">
        <v>76981559.640000001</v>
      </c>
    </row>
    <row r="110" spans="1:7" hidden="1" x14ac:dyDescent="0.25">
      <c r="A110" s="271" t="s">
        <v>152</v>
      </c>
      <c r="B110" s="249">
        <f t="shared" si="1"/>
        <v>9</v>
      </c>
      <c r="C110" s="271" t="s">
        <v>153</v>
      </c>
      <c r="D110" s="270">
        <v>76981559.640000001</v>
      </c>
      <c r="E110" s="270">
        <v>0</v>
      </c>
      <c r="F110" s="270">
        <v>0</v>
      </c>
      <c r="G110" s="270">
        <v>76981559.640000001</v>
      </c>
    </row>
    <row r="111" spans="1:7" hidden="1" x14ac:dyDescent="0.25">
      <c r="A111" s="271" t="s">
        <v>154</v>
      </c>
      <c r="B111" s="249">
        <f t="shared" si="1"/>
        <v>13</v>
      </c>
      <c r="C111" s="271" t="s">
        <v>153</v>
      </c>
      <c r="D111" s="270">
        <v>76981559.640000001</v>
      </c>
      <c r="E111" s="270">
        <v>0</v>
      </c>
      <c r="F111" s="270">
        <v>0</v>
      </c>
      <c r="G111" s="270">
        <v>76981559.640000001</v>
      </c>
    </row>
    <row r="112" spans="1:7" ht="30" x14ac:dyDescent="0.25">
      <c r="A112" s="271" t="s">
        <v>155</v>
      </c>
      <c r="B112" s="249">
        <f t="shared" si="1"/>
        <v>6</v>
      </c>
      <c r="C112" s="271" t="s">
        <v>156</v>
      </c>
      <c r="D112" s="270">
        <v>-16936227950.190001</v>
      </c>
      <c r="E112" s="270">
        <v>1089345804.6500001</v>
      </c>
      <c r="F112" s="270">
        <v>2724659518.8000002</v>
      </c>
      <c r="G112" s="270">
        <v>-18571541664.34</v>
      </c>
    </row>
    <row r="113" spans="1:7" hidden="1" x14ac:dyDescent="0.25">
      <c r="A113" s="271" t="s">
        <v>157</v>
      </c>
      <c r="B113" s="249">
        <f t="shared" si="1"/>
        <v>9</v>
      </c>
      <c r="C113" s="271" t="s">
        <v>158</v>
      </c>
      <c r="D113" s="270">
        <v>-8465587238.5600004</v>
      </c>
      <c r="E113" s="270">
        <v>109942691.41</v>
      </c>
      <c r="F113" s="270">
        <v>549713457.09000003</v>
      </c>
      <c r="G113" s="270">
        <v>-8905358004.2399998</v>
      </c>
    </row>
    <row r="114" spans="1:7" hidden="1" x14ac:dyDescent="0.25">
      <c r="A114" s="271" t="s">
        <v>159</v>
      </c>
      <c r="B114" s="249">
        <f t="shared" si="1"/>
        <v>13</v>
      </c>
      <c r="C114" s="271" t="s">
        <v>99</v>
      </c>
      <c r="D114" s="270">
        <v>-8465587238.5600004</v>
      </c>
      <c r="E114" s="270">
        <v>109942691.41</v>
      </c>
      <c r="F114" s="270">
        <v>549713457.09000003</v>
      </c>
      <c r="G114" s="270">
        <v>-8905358004.2399998</v>
      </c>
    </row>
    <row r="115" spans="1:7" hidden="1" x14ac:dyDescent="0.25">
      <c r="A115" s="271" t="s">
        <v>160</v>
      </c>
      <c r="B115" s="249">
        <f t="shared" si="1"/>
        <v>9</v>
      </c>
      <c r="C115" s="271" t="s">
        <v>80</v>
      </c>
      <c r="D115" s="270">
        <v>-397005403.26999998</v>
      </c>
      <c r="E115" s="270">
        <v>5199856.12</v>
      </c>
      <c r="F115" s="270">
        <v>25999280.68</v>
      </c>
      <c r="G115" s="270">
        <v>-417804827.82999998</v>
      </c>
    </row>
    <row r="116" spans="1:7" hidden="1" x14ac:dyDescent="0.25">
      <c r="A116" s="271" t="s">
        <v>161</v>
      </c>
      <c r="B116" s="249">
        <f t="shared" si="1"/>
        <v>13</v>
      </c>
      <c r="C116" s="271" t="s">
        <v>81</v>
      </c>
      <c r="D116" s="270">
        <v>-397005403.26999998</v>
      </c>
      <c r="E116" s="270">
        <v>5199856.12</v>
      </c>
      <c r="F116" s="270">
        <v>25999280.68</v>
      </c>
      <c r="G116" s="270">
        <v>-417804827.82999998</v>
      </c>
    </row>
    <row r="117" spans="1:7" hidden="1" x14ac:dyDescent="0.25">
      <c r="A117" s="271" t="s">
        <v>162</v>
      </c>
      <c r="B117" s="249">
        <f t="shared" si="1"/>
        <v>9</v>
      </c>
      <c r="C117" s="271" t="s">
        <v>163</v>
      </c>
      <c r="D117" s="270">
        <v>-4123053.4</v>
      </c>
      <c r="E117" s="270">
        <v>53546.15</v>
      </c>
      <c r="F117" s="270">
        <v>267730.75</v>
      </c>
      <c r="G117" s="270">
        <v>-4337238</v>
      </c>
    </row>
    <row r="118" spans="1:7" hidden="1" x14ac:dyDescent="0.25">
      <c r="A118" s="271" t="s">
        <v>164</v>
      </c>
      <c r="B118" s="249">
        <f t="shared" si="1"/>
        <v>13</v>
      </c>
      <c r="C118" s="271" t="s">
        <v>108</v>
      </c>
      <c r="D118" s="270">
        <v>-4123053.4</v>
      </c>
      <c r="E118" s="270">
        <v>53546.15</v>
      </c>
      <c r="F118" s="270">
        <v>267730.75</v>
      </c>
      <c r="G118" s="270">
        <v>-4337238</v>
      </c>
    </row>
    <row r="119" spans="1:7" hidden="1" x14ac:dyDescent="0.25">
      <c r="A119" s="271" t="s">
        <v>165</v>
      </c>
      <c r="B119" s="249">
        <f t="shared" si="1"/>
        <v>9</v>
      </c>
      <c r="C119" s="271" t="s">
        <v>56</v>
      </c>
      <c r="D119" s="270">
        <v>-2292457368.3800001</v>
      </c>
      <c r="E119" s="270">
        <v>135804819.13</v>
      </c>
      <c r="F119" s="270">
        <v>1279904967.78</v>
      </c>
      <c r="G119" s="270">
        <v>-3436557517.0300002</v>
      </c>
    </row>
    <row r="120" spans="1:7" hidden="1" x14ac:dyDescent="0.25">
      <c r="A120" s="271" t="s">
        <v>166</v>
      </c>
      <c r="B120" s="249">
        <f t="shared" si="1"/>
        <v>13</v>
      </c>
      <c r="C120" s="271" t="s">
        <v>57</v>
      </c>
      <c r="D120" s="270">
        <v>-145534006.46000001</v>
      </c>
      <c r="E120" s="270">
        <v>2595171.64</v>
      </c>
      <c r="F120" s="270">
        <v>12975858.24</v>
      </c>
      <c r="G120" s="270">
        <v>-155914693.06</v>
      </c>
    </row>
    <row r="121" spans="1:7" hidden="1" x14ac:dyDescent="0.25">
      <c r="A121" s="271" t="s">
        <v>167</v>
      </c>
      <c r="B121" s="249">
        <f t="shared" si="1"/>
        <v>13</v>
      </c>
      <c r="C121" s="271" t="s">
        <v>59</v>
      </c>
      <c r="D121" s="270">
        <v>-2146923361.9200001</v>
      </c>
      <c r="E121" s="270">
        <v>133209647.48999999</v>
      </c>
      <c r="F121" s="270">
        <v>1266929109.54</v>
      </c>
      <c r="G121" s="270">
        <v>-3280642823.9699998</v>
      </c>
    </row>
    <row r="122" spans="1:7" hidden="1" x14ac:dyDescent="0.25">
      <c r="A122" s="271" t="s">
        <v>168</v>
      </c>
      <c r="B122" s="249">
        <f t="shared" si="1"/>
        <v>9</v>
      </c>
      <c r="C122" s="271" t="s">
        <v>60</v>
      </c>
      <c r="D122" s="270">
        <v>-5862985.04</v>
      </c>
      <c r="E122" s="270">
        <v>121822.66</v>
      </c>
      <c r="F122" s="270">
        <v>609113.30000000005</v>
      </c>
      <c r="G122" s="270">
        <v>-6350275.6799999997</v>
      </c>
    </row>
    <row r="123" spans="1:7" hidden="1" x14ac:dyDescent="0.25">
      <c r="A123" s="271" t="s">
        <v>169</v>
      </c>
      <c r="B123" s="249">
        <f t="shared" si="1"/>
        <v>13</v>
      </c>
      <c r="C123" s="271" t="s">
        <v>61</v>
      </c>
      <c r="D123" s="270">
        <v>-5862985.04</v>
      </c>
      <c r="E123" s="270">
        <v>121822.66</v>
      </c>
      <c r="F123" s="270">
        <v>609113.30000000005</v>
      </c>
      <c r="G123" s="270">
        <v>-6350275.6799999997</v>
      </c>
    </row>
    <row r="124" spans="1:7" hidden="1" x14ac:dyDescent="0.25">
      <c r="A124" s="271" t="s">
        <v>170</v>
      </c>
      <c r="B124" s="249">
        <f t="shared" si="1"/>
        <v>9</v>
      </c>
      <c r="C124" s="271" t="s">
        <v>63</v>
      </c>
      <c r="D124" s="270">
        <v>-994918542.98000002</v>
      </c>
      <c r="E124" s="270">
        <v>40625581.710000001</v>
      </c>
      <c r="F124" s="270">
        <v>73693032.849999994</v>
      </c>
      <c r="G124" s="270">
        <v>-1027985994.12</v>
      </c>
    </row>
    <row r="125" spans="1:7" hidden="1" x14ac:dyDescent="0.25">
      <c r="A125" s="271" t="s">
        <v>171</v>
      </c>
      <c r="B125" s="249">
        <f t="shared" si="1"/>
        <v>13</v>
      </c>
      <c r="C125" s="271" t="s">
        <v>65</v>
      </c>
      <c r="D125" s="270">
        <v>-721900511.53999996</v>
      </c>
      <c r="E125" s="270">
        <v>13905876.800000001</v>
      </c>
      <c r="F125" s="270">
        <v>50482587.07</v>
      </c>
      <c r="G125" s="270">
        <v>-758477221.80999994</v>
      </c>
    </row>
    <row r="126" spans="1:7" hidden="1" x14ac:dyDescent="0.25">
      <c r="A126" s="271" t="s">
        <v>172</v>
      </c>
      <c r="B126" s="249">
        <f t="shared" si="1"/>
        <v>13</v>
      </c>
      <c r="C126" s="271" t="s">
        <v>67</v>
      </c>
      <c r="D126" s="270">
        <v>-270071225.06</v>
      </c>
      <c r="E126" s="270">
        <v>26681434.690000001</v>
      </c>
      <c r="F126" s="270">
        <v>23019094.800000001</v>
      </c>
      <c r="G126" s="270">
        <v>-266408885.16999999</v>
      </c>
    </row>
    <row r="127" spans="1:7" ht="30" hidden="1" x14ac:dyDescent="0.25">
      <c r="A127" s="271" t="s">
        <v>173</v>
      </c>
      <c r="B127" s="249">
        <f t="shared" si="1"/>
        <v>13</v>
      </c>
      <c r="C127" s="271" t="s">
        <v>88</v>
      </c>
      <c r="D127" s="270">
        <v>-2946806.38</v>
      </c>
      <c r="E127" s="270">
        <v>38270.22</v>
      </c>
      <c r="F127" s="270">
        <v>191350.98</v>
      </c>
      <c r="G127" s="270">
        <v>-3099887.14</v>
      </c>
    </row>
    <row r="128" spans="1:7" hidden="1" x14ac:dyDescent="0.25">
      <c r="A128" s="271" t="s">
        <v>174</v>
      </c>
      <c r="B128" s="249">
        <f t="shared" si="1"/>
        <v>9</v>
      </c>
      <c r="C128" s="271" t="s">
        <v>69</v>
      </c>
      <c r="D128" s="270">
        <v>-2690202468.54</v>
      </c>
      <c r="E128" s="270">
        <v>80933215.420000002</v>
      </c>
      <c r="F128" s="270">
        <v>339569894.75</v>
      </c>
      <c r="G128" s="270">
        <v>-2948839147.8699999</v>
      </c>
    </row>
    <row r="129" spans="1:7" hidden="1" x14ac:dyDescent="0.25">
      <c r="A129" s="271" t="s">
        <v>175</v>
      </c>
      <c r="B129" s="249">
        <f t="shared" si="1"/>
        <v>13</v>
      </c>
      <c r="C129" s="271" t="s">
        <v>71</v>
      </c>
      <c r="D129" s="270">
        <v>-1280707894.97</v>
      </c>
      <c r="E129" s="270">
        <v>44225414.969999999</v>
      </c>
      <c r="F129" s="270">
        <v>163052049.11000001</v>
      </c>
      <c r="G129" s="270">
        <v>-1399534529.1099999</v>
      </c>
    </row>
    <row r="130" spans="1:7" hidden="1" x14ac:dyDescent="0.25">
      <c r="A130" s="271" t="s">
        <v>176</v>
      </c>
      <c r="B130" s="249">
        <f t="shared" si="1"/>
        <v>13</v>
      </c>
      <c r="C130" s="271" t="s">
        <v>73</v>
      </c>
      <c r="D130" s="270">
        <v>-1358748990.6300001</v>
      </c>
      <c r="E130" s="270">
        <v>36048766.880000003</v>
      </c>
      <c r="F130" s="270">
        <v>173222678.19</v>
      </c>
      <c r="G130" s="270">
        <v>-1495922901.9400001</v>
      </c>
    </row>
    <row r="131" spans="1:7" hidden="1" x14ac:dyDescent="0.25">
      <c r="A131" s="271" t="s">
        <v>177</v>
      </c>
      <c r="B131" s="249">
        <f t="shared" si="1"/>
        <v>13</v>
      </c>
      <c r="C131" s="271" t="s">
        <v>74</v>
      </c>
      <c r="D131" s="270">
        <v>-50745582.939999998</v>
      </c>
      <c r="E131" s="270">
        <v>659033.56999999995</v>
      </c>
      <c r="F131" s="270">
        <v>3295167.45</v>
      </c>
      <c r="G131" s="270">
        <v>-53381716.82</v>
      </c>
    </row>
    <row r="132" spans="1:7" hidden="1" x14ac:dyDescent="0.25">
      <c r="A132" s="271" t="s">
        <v>178</v>
      </c>
      <c r="B132" s="249">
        <f t="shared" si="1"/>
        <v>9</v>
      </c>
      <c r="C132" s="271" t="s">
        <v>75</v>
      </c>
      <c r="D132" s="270">
        <v>-311194372.14999998</v>
      </c>
      <c r="E132" s="270">
        <v>4102641.25</v>
      </c>
      <c r="F132" s="270">
        <v>20513206.370000001</v>
      </c>
      <c r="G132" s="270">
        <v>-327604937.26999998</v>
      </c>
    </row>
    <row r="133" spans="1:7" hidden="1" x14ac:dyDescent="0.25">
      <c r="A133" s="271" t="s">
        <v>179</v>
      </c>
      <c r="B133" s="249">
        <f t="shared" si="1"/>
        <v>13</v>
      </c>
      <c r="C133" s="271" t="s">
        <v>76</v>
      </c>
      <c r="D133" s="270">
        <v>-277653442.73000002</v>
      </c>
      <c r="E133" s="270">
        <v>3605888.86</v>
      </c>
      <c r="F133" s="270">
        <v>18029444.420000002</v>
      </c>
      <c r="G133" s="270">
        <v>-292076998.29000002</v>
      </c>
    </row>
    <row r="134" spans="1:7" hidden="1" x14ac:dyDescent="0.25">
      <c r="A134" s="271" t="s">
        <v>180</v>
      </c>
      <c r="B134" s="249">
        <f t="shared" si="1"/>
        <v>13</v>
      </c>
      <c r="C134" s="271" t="s">
        <v>141</v>
      </c>
      <c r="D134" s="270">
        <v>-33540929.420000002</v>
      </c>
      <c r="E134" s="270">
        <v>496752.39</v>
      </c>
      <c r="F134" s="270">
        <v>2483761.9500000002</v>
      </c>
      <c r="G134" s="270">
        <v>-35527938.979999997</v>
      </c>
    </row>
    <row r="135" spans="1:7" hidden="1" x14ac:dyDescent="0.25">
      <c r="A135" s="271" t="s">
        <v>181</v>
      </c>
      <c r="B135" s="249">
        <f t="shared" si="1"/>
        <v>9</v>
      </c>
      <c r="C135" s="271" t="s">
        <v>94</v>
      </c>
      <c r="D135" s="270">
        <v>-4984333.04</v>
      </c>
      <c r="E135" s="270">
        <v>64731.6</v>
      </c>
      <c r="F135" s="270">
        <v>323658</v>
      </c>
      <c r="G135" s="270">
        <v>-5243259.4400000004</v>
      </c>
    </row>
    <row r="136" spans="1:7" hidden="1" x14ac:dyDescent="0.25">
      <c r="A136" s="271" t="s">
        <v>182</v>
      </c>
      <c r="B136" s="249">
        <f t="shared" si="1"/>
        <v>13</v>
      </c>
      <c r="C136" s="271" t="s">
        <v>95</v>
      </c>
      <c r="D136" s="270">
        <v>-2971544.86</v>
      </c>
      <c r="E136" s="270">
        <v>38591.49</v>
      </c>
      <c r="F136" s="270">
        <v>192957.45</v>
      </c>
      <c r="G136" s="270">
        <v>-3125910.82</v>
      </c>
    </row>
    <row r="137" spans="1:7" ht="30" hidden="1" x14ac:dyDescent="0.25">
      <c r="A137" s="271" t="s">
        <v>183</v>
      </c>
      <c r="B137" s="249">
        <f t="shared" si="1"/>
        <v>13</v>
      </c>
      <c r="C137" s="271" t="s">
        <v>148</v>
      </c>
      <c r="D137" s="270">
        <v>-2012788.18</v>
      </c>
      <c r="E137" s="270">
        <v>26140.11</v>
      </c>
      <c r="F137" s="270">
        <v>130700.55</v>
      </c>
      <c r="G137" s="270">
        <v>-2117348.62</v>
      </c>
    </row>
    <row r="138" spans="1:7" hidden="1" x14ac:dyDescent="0.25">
      <c r="A138" s="271" t="s">
        <v>185</v>
      </c>
      <c r="B138" s="249">
        <f t="shared" ref="B138:B201" si="2">LEN(A138)</f>
        <v>9</v>
      </c>
      <c r="C138" s="271" t="s">
        <v>186</v>
      </c>
      <c r="D138" s="270">
        <v>-600899968.57000005</v>
      </c>
      <c r="E138" s="270">
        <v>645402825.00999999</v>
      </c>
      <c r="F138" s="270">
        <v>44855207.659999996</v>
      </c>
      <c r="G138" s="270">
        <v>-352351.22</v>
      </c>
    </row>
    <row r="139" spans="1:7" ht="30" hidden="1" x14ac:dyDescent="0.25">
      <c r="A139" s="271" t="s">
        <v>188</v>
      </c>
      <c r="B139" s="249">
        <f t="shared" si="2"/>
        <v>13</v>
      </c>
      <c r="C139" s="271" t="s">
        <v>189</v>
      </c>
      <c r="D139" s="270">
        <v>-600745020.21000004</v>
      </c>
      <c r="E139" s="270">
        <v>645226231.66999996</v>
      </c>
      <c r="F139" s="270">
        <v>44481211.460000001</v>
      </c>
      <c r="G139" s="270">
        <v>0</v>
      </c>
    </row>
    <row r="140" spans="1:7" ht="30" hidden="1" x14ac:dyDescent="0.25">
      <c r="A140" s="271" t="s">
        <v>190</v>
      </c>
      <c r="B140" s="249">
        <f t="shared" si="2"/>
        <v>13</v>
      </c>
      <c r="C140" s="271" t="s">
        <v>191</v>
      </c>
      <c r="D140" s="270">
        <v>-154948.35999999999</v>
      </c>
      <c r="E140" s="270">
        <v>24991.67</v>
      </c>
      <c r="F140" s="270">
        <v>124958.35</v>
      </c>
      <c r="G140" s="270">
        <v>-254915.04</v>
      </c>
    </row>
    <row r="141" spans="1:7" ht="30" hidden="1" x14ac:dyDescent="0.25">
      <c r="A141" s="271" t="s">
        <v>192</v>
      </c>
      <c r="B141" s="249">
        <f t="shared" si="2"/>
        <v>13</v>
      </c>
      <c r="C141" s="271" t="s">
        <v>193</v>
      </c>
      <c r="D141" s="270">
        <v>0</v>
      </c>
      <c r="E141" s="270">
        <v>124394.73</v>
      </c>
      <c r="F141" s="270">
        <v>212969.8</v>
      </c>
      <c r="G141" s="270">
        <v>-88575.07</v>
      </c>
    </row>
    <row r="142" spans="1:7" ht="30" hidden="1" x14ac:dyDescent="0.25">
      <c r="A142" s="271" t="s">
        <v>196</v>
      </c>
      <c r="B142" s="249">
        <f t="shared" si="2"/>
        <v>13</v>
      </c>
      <c r="C142" s="271" t="s">
        <v>197</v>
      </c>
      <c r="D142" s="270">
        <v>0</v>
      </c>
      <c r="E142" s="270">
        <v>27206.94</v>
      </c>
      <c r="F142" s="270">
        <v>36068.050000000003</v>
      </c>
      <c r="G142" s="270">
        <v>-8861.11</v>
      </c>
    </row>
    <row r="143" spans="1:7" hidden="1" x14ac:dyDescent="0.25">
      <c r="A143" s="271" t="s">
        <v>198</v>
      </c>
      <c r="B143" s="249">
        <f t="shared" si="2"/>
        <v>9</v>
      </c>
      <c r="C143" s="271" t="s">
        <v>199</v>
      </c>
      <c r="D143" s="270">
        <v>-1168992216.26</v>
      </c>
      <c r="E143" s="270">
        <v>67094074.189999998</v>
      </c>
      <c r="F143" s="270">
        <v>389209969.56999999</v>
      </c>
      <c r="G143" s="270">
        <v>-1491108111.6400001</v>
      </c>
    </row>
    <row r="144" spans="1:7" ht="30" hidden="1" x14ac:dyDescent="0.25">
      <c r="A144" s="271" t="s">
        <v>898</v>
      </c>
      <c r="B144" s="249">
        <f t="shared" si="2"/>
        <v>13</v>
      </c>
      <c r="C144" s="271" t="s">
        <v>897</v>
      </c>
      <c r="D144" s="270">
        <v>-4785788.74</v>
      </c>
      <c r="E144" s="270">
        <v>62153.1</v>
      </c>
      <c r="F144" s="270">
        <v>310765.5</v>
      </c>
      <c r="G144" s="270">
        <v>-5034401.1399999997</v>
      </c>
    </row>
    <row r="145" spans="1:7" hidden="1" x14ac:dyDescent="0.25">
      <c r="A145" s="271" t="s">
        <v>200</v>
      </c>
      <c r="B145" s="249">
        <f t="shared" si="2"/>
        <v>13</v>
      </c>
      <c r="C145" s="271" t="s">
        <v>187</v>
      </c>
      <c r="D145" s="270">
        <v>-8825573.6600000001</v>
      </c>
      <c r="E145" s="270">
        <v>114617.84</v>
      </c>
      <c r="F145" s="270">
        <v>573089.19999999995</v>
      </c>
      <c r="G145" s="270">
        <v>-9284045.0199999996</v>
      </c>
    </row>
    <row r="146" spans="1:7" ht="30" hidden="1" x14ac:dyDescent="0.25">
      <c r="A146" s="271" t="s">
        <v>201</v>
      </c>
      <c r="B146" s="249">
        <f t="shared" si="2"/>
        <v>13</v>
      </c>
      <c r="C146" s="271" t="s">
        <v>189</v>
      </c>
      <c r="D146" s="270">
        <v>-344585552.23000002</v>
      </c>
      <c r="E146" s="270">
        <v>7689715.6200000001</v>
      </c>
      <c r="F146" s="270">
        <v>22455933.109999999</v>
      </c>
      <c r="G146" s="270">
        <v>-359351769.72000003</v>
      </c>
    </row>
    <row r="147" spans="1:7" ht="30" hidden="1" x14ac:dyDescent="0.25">
      <c r="A147" s="271" t="s">
        <v>847</v>
      </c>
      <c r="B147" s="249">
        <f t="shared" si="2"/>
        <v>13</v>
      </c>
      <c r="C147" s="271" t="s">
        <v>848</v>
      </c>
      <c r="D147" s="270">
        <v>-698868.83</v>
      </c>
      <c r="E147" s="270">
        <v>13958.92</v>
      </c>
      <c r="F147" s="270">
        <v>69794.600000000006</v>
      </c>
      <c r="G147" s="270">
        <v>-754704.51</v>
      </c>
    </row>
    <row r="148" spans="1:7" ht="30" hidden="1" x14ac:dyDescent="0.25">
      <c r="A148" s="271" t="s">
        <v>202</v>
      </c>
      <c r="B148" s="249">
        <f t="shared" si="2"/>
        <v>13</v>
      </c>
      <c r="C148" s="271" t="s">
        <v>191</v>
      </c>
      <c r="D148" s="270">
        <v>-18962569.16</v>
      </c>
      <c r="E148" s="270">
        <v>2344382.0699999998</v>
      </c>
      <c r="F148" s="270">
        <v>5760496.4800000004</v>
      </c>
      <c r="G148" s="270">
        <v>-22378683.57</v>
      </c>
    </row>
    <row r="149" spans="1:7" ht="30" hidden="1" x14ac:dyDescent="0.25">
      <c r="A149" s="271" t="s">
        <v>203</v>
      </c>
      <c r="B149" s="249">
        <f t="shared" si="2"/>
        <v>13</v>
      </c>
      <c r="C149" s="271" t="s">
        <v>193</v>
      </c>
      <c r="D149" s="270">
        <v>-32361424.469999999</v>
      </c>
      <c r="E149" s="270">
        <v>10668680.41</v>
      </c>
      <c r="F149" s="270">
        <v>25847643.859999999</v>
      </c>
      <c r="G149" s="270">
        <v>-47540387.920000002</v>
      </c>
    </row>
    <row r="150" spans="1:7" ht="30" hidden="1" x14ac:dyDescent="0.25">
      <c r="A150" s="271" t="s">
        <v>204</v>
      </c>
      <c r="B150" s="249">
        <f t="shared" si="2"/>
        <v>13</v>
      </c>
      <c r="C150" s="271" t="s">
        <v>195</v>
      </c>
      <c r="D150" s="270">
        <v>-343434540.31999999</v>
      </c>
      <c r="E150" s="270">
        <v>25151771.850000001</v>
      </c>
      <c r="F150" s="270">
        <v>310729812.13</v>
      </c>
      <c r="G150" s="270">
        <v>-629012580.60000002</v>
      </c>
    </row>
    <row r="151" spans="1:7" ht="30" hidden="1" x14ac:dyDescent="0.25">
      <c r="A151" s="271" t="s">
        <v>205</v>
      </c>
      <c r="B151" s="249">
        <f t="shared" si="2"/>
        <v>13</v>
      </c>
      <c r="C151" s="271" t="s">
        <v>197</v>
      </c>
      <c r="D151" s="270">
        <v>-78023648.099999994</v>
      </c>
      <c r="E151" s="270">
        <v>17674003.649999999</v>
      </c>
      <c r="F151" s="270">
        <v>6588481</v>
      </c>
      <c r="G151" s="270">
        <v>-66938125.450000003</v>
      </c>
    </row>
    <row r="152" spans="1:7" ht="30" hidden="1" x14ac:dyDescent="0.25">
      <c r="A152" s="271" t="s">
        <v>206</v>
      </c>
      <c r="B152" s="249">
        <f t="shared" si="2"/>
        <v>13</v>
      </c>
      <c r="C152" s="271" t="s">
        <v>207</v>
      </c>
      <c r="D152" s="270">
        <v>-337314250.75</v>
      </c>
      <c r="E152" s="270">
        <v>3374790.73</v>
      </c>
      <c r="F152" s="270">
        <v>16873953.690000001</v>
      </c>
      <c r="G152" s="270">
        <v>-350813413.70999998</v>
      </c>
    </row>
    <row r="153" spans="1:7" ht="30" x14ac:dyDescent="0.25">
      <c r="A153" s="271" t="s">
        <v>924</v>
      </c>
      <c r="B153" s="249">
        <f t="shared" si="2"/>
        <v>6</v>
      </c>
      <c r="C153" s="271" t="s">
        <v>923</v>
      </c>
      <c r="D153" s="270">
        <v>-614553211.51999998</v>
      </c>
      <c r="E153" s="270">
        <v>0</v>
      </c>
      <c r="F153" s="270">
        <v>0</v>
      </c>
      <c r="G153" s="270">
        <v>-614553211.51999998</v>
      </c>
    </row>
    <row r="154" spans="1:7" hidden="1" x14ac:dyDescent="0.25">
      <c r="A154" s="271" t="s">
        <v>922</v>
      </c>
      <c r="B154" s="249">
        <f t="shared" si="2"/>
        <v>9</v>
      </c>
      <c r="C154" s="271" t="s">
        <v>56</v>
      </c>
      <c r="D154" s="270">
        <v>-37777296.140000001</v>
      </c>
      <c r="E154" s="270">
        <v>0</v>
      </c>
      <c r="F154" s="270">
        <v>0</v>
      </c>
      <c r="G154" s="270">
        <v>-37777296.140000001</v>
      </c>
    </row>
    <row r="155" spans="1:7" hidden="1" x14ac:dyDescent="0.25">
      <c r="A155" s="271" t="s">
        <v>921</v>
      </c>
      <c r="B155" s="249">
        <f t="shared" si="2"/>
        <v>13</v>
      </c>
      <c r="C155" s="271" t="s">
        <v>59</v>
      </c>
      <c r="D155" s="270">
        <v>-37777296.140000001</v>
      </c>
      <c r="E155" s="270">
        <v>0</v>
      </c>
      <c r="F155" s="270">
        <v>0</v>
      </c>
      <c r="G155" s="270">
        <v>-37777296.140000001</v>
      </c>
    </row>
    <row r="156" spans="1:7" hidden="1" x14ac:dyDescent="0.25">
      <c r="A156" s="271" t="s">
        <v>920</v>
      </c>
      <c r="B156" s="249">
        <f t="shared" si="2"/>
        <v>9</v>
      </c>
      <c r="C156" s="271" t="s">
        <v>914</v>
      </c>
      <c r="D156" s="270">
        <v>-576775915.38</v>
      </c>
      <c r="E156" s="270">
        <v>0</v>
      </c>
      <c r="F156" s="270">
        <v>0</v>
      </c>
      <c r="G156" s="270">
        <v>-576775915.38</v>
      </c>
    </row>
    <row r="157" spans="1:7" hidden="1" x14ac:dyDescent="0.25">
      <c r="A157" s="271" t="s">
        <v>919</v>
      </c>
      <c r="B157" s="249">
        <f t="shared" si="2"/>
        <v>13</v>
      </c>
      <c r="C157" s="271" t="s">
        <v>76</v>
      </c>
      <c r="D157" s="270">
        <v>-576775915.38</v>
      </c>
      <c r="E157" s="270">
        <v>0</v>
      </c>
      <c r="F157" s="270">
        <v>0</v>
      </c>
      <c r="G157" s="270">
        <v>-576775915.38</v>
      </c>
    </row>
    <row r="158" spans="1:7" hidden="1" x14ac:dyDescent="0.25">
      <c r="A158" s="271" t="s">
        <v>208</v>
      </c>
      <c r="B158" s="249">
        <f t="shared" si="2"/>
        <v>3</v>
      </c>
      <c r="C158" s="271" t="s">
        <v>209</v>
      </c>
      <c r="D158" s="270">
        <v>22977116430.610001</v>
      </c>
      <c r="E158" s="270">
        <v>136603782.62</v>
      </c>
      <c r="F158" s="270">
        <v>936958909.27999997</v>
      </c>
      <c r="G158" s="270">
        <v>22176761303.950001</v>
      </c>
    </row>
    <row r="159" spans="1:7" x14ac:dyDescent="0.25">
      <c r="A159" s="271" t="s">
        <v>210</v>
      </c>
      <c r="B159" s="249">
        <f t="shared" si="2"/>
        <v>6</v>
      </c>
      <c r="C159" s="271" t="s">
        <v>211</v>
      </c>
      <c r="D159" s="270">
        <v>2748338138.21</v>
      </c>
      <c r="E159" s="270">
        <v>0</v>
      </c>
      <c r="F159" s="270">
        <v>0</v>
      </c>
      <c r="G159" s="270">
        <v>2748338138.21</v>
      </c>
    </row>
    <row r="160" spans="1:7" hidden="1" x14ac:dyDescent="0.25">
      <c r="A160" s="271" t="s">
        <v>212</v>
      </c>
      <c r="B160" s="249">
        <f t="shared" si="2"/>
        <v>9</v>
      </c>
      <c r="C160" s="271" t="s">
        <v>213</v>
      </c>
      <c r="D160" s="270">
        <v>2748338138.21</v>
      </c>
      <c r="E160" s="270">
        <v>0</v>
      </c>
      <c r="F160" s="270">
        <v>0</v>
      </c>
      <c r="G160" s="270">
        <v>2748338138.21</v>
      </c>
    </row>
    <row r="161" spans="1:7" hidden="1" x14ac:dyDescent="0.25">
      <c r="A161" s="271" t="s">
        <v>214</v>
      </c>
      <c r="B161" s="249">
        <f t="shared" si="2"/>
        <v>13</v>
      </c>
      <c r="C161" s="271" t="s">
        <v>213</v>
      </c>
      <c r="D161" s="270">
        <v>2748338138.21</v>
      </c>
      <c r="E161" s="270">
        <v>0</v>
      </c>
      <c r="F161" s="270">
        <v>0</v>
      </c>
      <c r="G161" s="270">
        <v>2748338138.21</v>
      </c>
    </row>
    <row r="162" spans="1:7" x14ac:dyDescent="0.25">
      <c r="A162" s="271" t="s">
        <v>215</v>
      </c>
      <c r="B162" s="249">
        <f t="shared" si="2"/>
        <v>6</v>
      </c>
      <c r="C162" s="271" t="s">
        <v>216</v>
      </c>
      <c r="D162" s="270">
        <v>3345818429.25</v>
      </c>
      <c r="E162" s="270">
        <v>136603782.62</v>
      </c>
      <c r="F162" s="270">
        <v>0.01</v>
      </c>
      <c r="G162" s="270">
        <v>3482422211.8600001</v>
      </c>
    </row>
    <row r="163" spans="1:7" hidden="1" x14ac:dyDescent="0.25">
      <c r="A163" s="271" t="s">
        <v>217</v>
      </c>
      <c r="B163" s="249">
        <f t="shared" si="2"/>
        <v>9</v>
      </c>
      <c r="C163" s="271" t="s">
        <v>218</v>
      </c>
      <c r="D163" s="270">
        <v>3345818429.25</v>
      </c>
      <c r="E163" s="270">
        <v>136603782.62</v>
      </c>
      <c r="F163" s="270">
        <v>0.01</v>
      </c>
      <c r="G163" s="270">
        <v>3482422211.8600001</v>
      </c>
    </row>
    <row r="164" spans="1:7" hidden="1" x14ac:dyDescent="0.25">
      <c r="A164" s="271" t="s">
        <v>219</v>
      </c>
      <c r="B164" s="249">
        <f t="shared" si="2"/>
        <v>13</v>
      </c>
      <c r="C164" s="271" t="s">
        <v>218</v>
      </c>
      <c r="D164" s="270">
        <v>3345818429.25</v>
      </c>
      <c r="E164" s="270">
        <v>136603782.62</v>
      </c>
      <c r="F164" s="270">
        <v>0.01</v>
      </c>
      <c r="G164" s="270">
        <v>3482422211.8600001</v>
      </c>
    </row>
    <row r="165" spans="1:7" x14ac:dyDescent="0.25">
      <c r="A165" s="271" t="s">
        <v>220</v>
      </c>
      <c r="B165" s="249">
        <f t="shared" si="2"/>
        <v>6</v>
      </c>
      <c r="C165" s="271" t="s">
        <v>221</v>
      </c>
      <c r="D165" s="270">
        <v>17362088039.509998</v>
      </c>
      <c r="E165" s="270">
        <v>0</v>
      </c>
      <c r="F165" s="270">
        <v>96224561.439999998</v>
      </c>
      <c r="G165" s="270">
        <v>17265863478.07</v>
      </c>
    </row>
    <row r="166" spans="1:7" hidden="1" x14ac:dyDescent="0.25">
      <c r="A166" s="271" t="s">
        <v>222</v>
      </c>
      <c r="B166" s="249">
        <f t="shared" si="2"/>
        <v>9</v>
      </c>
      <c r="C166" s="271" t="s">
        <v>223</v>
      </c>
      <c r="D166" s="270">
        <v>17362088039.509998</v>
      </c>
      <c r="E166" s="270">
        <v>0</v>
      </c>
      <c r="F166" s="270">
        <v>96224561.439999998</v>
      </c>
      <c r="G166" s="270">
        <v>17265863478.07</v>
      </c>
    </row>
    <row r="167" spans="1:7" hidden="1" x14ac:dyDescent="0.25">
      <c r="A167" s="271" t="s">
        <v>224</v>
      </c>
      <c r="B167" s="249">
        <f t="shared" si="2"/>
        <v>13</v>
      </c>
      <c r="C167" s="271" t="s">
        <v>223</v>
      </c>
      <c r="D167" s="270">
        <v>17362088039.509998</v>
      </c>
      <c r="E167" s="270">
        <v>0</v>
      </c>
      <c r="F167" s="270">
        <v>96224561.439999998</v>
      </c>
      <c r="G167" s="270">
        <v>17265863478.07</v>
      </c>
    </row>
    <row r="168" spans="1:7" ht="30" x14ac:dyDescent="0.25">
      <c r="A168" s="271" t="s">
        <v>225</v>
      </c>
      <c r="B168" s="249">
        <f t="shared" si="2"/>
        <v>6</v>
      </c>
      <c r="C168" s="271" t="s">
        <v>226</v>
      </c>
      <c r="D168" s="270">
        <v>-479128176.36000001</v>
      </c>
      <c r="E168" s="270">
        <v>0</v>
      </c>
      <c r="F168" s="270">
        <v>840734347.83000004</v>
      </c>
      <c r="G168" s="270">
        <v>-1319862524.1900001</v>
      </c>
    </row>
    <row r="169" spans="1:7" hidden="1" x14ac:dyDescent="0.25">
      <c r="A169" s="271" t="s">
        <v>227</v>
      </c>
      <c r="B169" s="249">
        <f t="shared" si="2"/>
        <v>9</v>
      </c>
      <c r="C169" s="271" t="s">
        <v>223</v>
      </c>
      <c r="D169" s="270">
        <v>-479128176.36000001</v>
      </c>
      <c r="E169" s="270">
        <v>0</v>
      </c>
      <c r="F169" s="270">
        <v>840734347.83000004</v>
      </c>
      <c r="G169" s="270">
        <v>-1319862524.1900001</v>
      </c>
    </row>
    <row r="170" spans="1:7" hidden="1" x14ac:dyDescent="0.25">
      <c r="A170" s="271" t="s">
        <v>228</v>
      </c>
      <c r="B170" s="249">
        <f t="shared" si="2"/>
        <v>13</v>
      </c>
      <c r="C170" s="271" t="s">
        <v>223</v>
      </c>
      <c r="D170" s="270">
        <v>-479128176.36000001</v>
      </c>
      <c r="E170" s="270">
        <v>0</v>
      </c>
      <c r="F170" s="270">
        <v>840734347.83000004</v>
      </c>
      <c r="G170" s="270">
        <v>-1319862524.1900001</v>
      </c>
    </row>
    <row r="171" spans="1:7" hidden="1" x14ac:dyDescent="0.25">
      <c r="A171" s="271" t="s">
        <v>229</v>
      </c>
      <c r="B171" s="249">
        <f t="shared" si="2"/>
        <v>1</v>
      </c>
      <c r="C171" s="271" t="s">
        <v>230</v>
      </c>
      <c r="D171" s="270">
        <v>73503694018.941406</v>
      </c>
      <c r="E171" s="270">
        <v>183699183634.34</v>
      </c>
      <c r="F171" s="270">
        <v>167202224179.04999</v>
      </c>
      <c r="G171" s="270">
        <v>57006734563.651398</v>
      </c>
    </row>
    <row r="172" spans="1:7" hidden="1" x14ac:dyDescent="0.25">
      <c r="A172" s="271" t="s">
        <v>231</v>
      </c>
      <c r="B172" s="249">
        <f t="shared" si="2"/>
        <v>3</v>
      </c>
      <c r="C172" s="271" t="s">
        <v>232</v>
      </c>
      <c r="D172" s="270">
        <v>8845206097.3299999</v>
      </c>
      <c r="E172" s="270">
        <v>0</v>
      </c>
      <c r="F172" s="270">
        <v>0</v>
      </c>
      <c r="G172" s="270">
        <v>8845206097.3299999</v>
      </c>
    </row>
    <row r="173" spans="1:7" x14ac:dyDescent="0.25">
      <c r="A173" s="271" t="s">
        <v>233</v>
      </c>
      <c r="B173" s="249">
        <f t="shared" si="2"/>
        <v>6</v>
      </c>
      <c r="C173" s="271" t="s">
        <v>234</v>
      </c>
      <c r="D173" s="270">
        <v>8845206097.3299999</v>
      </c>
      <c r="E173" s="270">
        <v>0</v>
      </c>
      <c r="F173" s="270">
        <v>0</v>
      </c>
      <c r="G173" s="270">
        <v>8845206097.3299999</v>
      </c>
    </row>
    <row r="174" spans="1:7" hidden="1" x14ac:dyDescent="0.25">
      <c r="A174" s="271" t="s">
        <v>235</v>
      </c>
      <c r="B174" s="249">
        <f t="shared" si="2"/>
        <v>9</v>
      </c>
      <c r="C174" s="271" t="s">
        <v>236</v>
      </c>
      <c r="D174" s="270">
        <v>8845206097.3299999</v>
      </c>
      <c r="E174" s="270">
        <v>0</v>
      </c>
      <c r="F174" s="270">
        <v>0</v>
      </c>
      <c r="G174" s="270">
        <v>8845206097.3299999</v>
      </c>
    </row>
    <row r="175" spans="1:7" hidden="1" x14ac:dyDescent="0.25">
      <c r="A175" s="271" t="s">
        <v>237</v>
      </c>
      <c r="B175" s="249">
        <f t="shared" si="2"/>
        <v>13</v>
      </c>
      <c r="C175" s="271" t="s">
        <v>238</v>
      </c>
      <c r="D175" s="270">
        <v>8845206097.3299999</v>
      </c>
      <c r="E175" s="270">
        <v>0</v>
      </c>
      <c r="F175" s="270">
        <v>0</v>
      </c>
      <c r="G175" s="270">
        <v>8845206097.3299999</v>
      </c>
    </row>
    <row r="176" spans="1:7" hidden="1" x14ac:dyDescent="0.25">
      <c r="A176" s="271" t="s">
        <v>239</v>
      </c>
      <c r="B176" s="249">
        <f t="shared" si="2"/>
        <v>3</v>
      </c>
      <c r="C176" s="271" t="s">
        <v>240</v>
      </c>
      <c r="D176" s="270">
        <v>25540496252.711399</v>
      </c>
      <c r="E176" s="270">
        <v>106034344650.99001</v>
      </c>
      <c r="F176" s="270">
        <v>84895378550.229996</v>
      </c>
      <c r="G176" s="270">
        <v>4401530151.9514799</v>
      </c>
    </row>
    <row r="177" spans="1:7" ht="30" x14ac:dyDescent="0.25">
      <c r="A177" s="271" t="s">
        <v>241</v>
      </c>
      <c r="B177" s="249">
        <f t="shared" si="2"/>
        <v>6</v>
      </c>
      <c r="C177" s="271" t="s">
        <v>242</v>
      </c>
      <c r="D177" s="270">
        <v>17156417211.27</v>
      </c>
      <c r="E177" s="270">
        <v>31699659174.490002</v>
      </c>
      <c r="F177" s="270">
        <v>16273556733.26</v>
      </c>
      <c r="G177" s="270">
        <v>1730314770.04</v>
      </c>
    </row>
    <row r="178" spans="1:7" hidden="1" x14ac:dyDescent="0.25">
      <c r="A178" s="271" t="s">
        <v>243</v>
      </c>
      <c r="B178" s="249">
        <f t="shared" si="2"/>
        <v>9</v>
      </c>
      <c r="C178" s="271" t="s">
        <v>244</v>
      </c>
      <c r="D178" s="270">
        <v>34028462</v>
      </c>
      <c r="E178" s="270">
        <v>1309912976.23</v>
      </c>
      <c r="F178" s="270">
        <v>1275884514.23</v>
      </c>
      <c r="G178" s="270">
        <v>0</v>
      </c>
    </row>
    <row r="179" spans="1:7" hidden="1" x14ac:dyDescent="0.25">
      <c r="A179" s="271" t="s">
        <v>245</v>
      </c>
      <c r="B179" s="249">
        <f t="shared" si="2"/>
        <v>13</v>
      </c>
      <c r="C179" s="271" t="s">
        <v>244</v>
      </c>
      <c r="D179" s="270">
        <v>34028462</v>
      </c>
      <c r="E179" s="270">
        <v>1309912976.23</v>
      </c>
      <c r="F179" s="270">
        <v>1275884514.23</v>
      </c>
      <c r="G179" s="270">
        <v>0</v>
      </c>
    </row>
    <row r="180" spans="1:7" hidden="1" x14ac:dyDescent="0.25">
      <c r="A180" s="271" t="s">
        <v>246</v>
      </c>
      <c r="B180" s="249">
        <f t="shared" si="2"/>
        <v>9</v>
      </c>
      <c r="C180" s="271" t="s">
        <v>247</v>
      </c>
      <c r="D180" s="270">
        <v>17122388749.27</v>
      </c>
      <c r="E180" s="270">
        <v>30389746198.259998</v>
      </c>
      <c r="F180" s="270">
        <v>14997672219.030001</v>
      </c>
      <c r="G180" s="270">
        <v>1730314770.04</v>
      </c>
    </row>
    <row r="181" spans="1:7" hidden="1" x14ac:dyDescent="0.25">
      <c r="A181" s="271" t="s">
        <v>248</v>
      </c>
      <c r="B181" s="249">
        <f t="shared" si="2"/>
        <v>13</v>
      </c>
      <c r="C181" s="271" t="s">
        <v>249</v>
      </c>
      <c r="D181" s="270">
        <v>17122388749.27</v>
      </c>
      <c r="E181" s="270">
        <v>30389746198.259998</v>
      </c>
      <c r="F181" s="270">
        <v>14997672219.030001</v>
      </c>
      <c r="G181" s="270">
        <v>1730314770.04</v>
      </c>
    </row>
    <row r="182" spans="1:7" x14ac:dyDescent="0.25">
      <c r="A182" s="271" t="s">
        <v>250</v>
      </c>
      <c r="B182" s="249">
        <f t="shared" si="2"/>
        <v>6</v>
      </c>
      <c r="C182" s="271" t="s">
        <v>251</v>
      </c>
      <c r="D182" s="270">
        <v>1.4829999999999999E-3</v>
      </c>
      <c r="E182" s="270">
        <v>0</v>
      </c>
      <c r="F182" s="270">
        <v>0</v>
      </c>
      <c r="G182" s="270">
        <v>1.4829999999999999E-3</v>
      </c>
    </row>
    <row r="183" spans="1:7" hidden="1" x14ac:dyDescent="0.25">
      <c r="A183" s="271" t="s">
        <v>252</v>
      </c>
      <c r="B183" s="249">
        <f t="shared" si="2"/>
        <v>9</v>
      </c>
      <c r="C183" s="271" t="s">
        <v>30</v>
      </c>
      <c r="D183" s="270">
        <v>1.4829999999999999E-3</v>
      </c>
      <c r="E183" s="270">
        <v>0</v>
      </c>
      <c r="F183" s="270">
        <v>0</v>
      </c>
      <c r="G183" s="270">
        <v>1.4829999999999999E-3</v>
      </c>
    </row>
    <row r="184" spans="1:7" hidden="1" x14ac:dyDescent="0.25">
      <c r="A184" s="271" t="s">
        <v>253</v>
      </c>
      <c r="B184" s="249">
        <f t="shared" si="2"/>
        <v>13</v>
      </c>
      <c r="C184" s="271" t="s">
        <v>30</v>
      </c>
      <c r="D184" s="270">
        <v>1.4829999999999999E-3</v>
      </c>
      <c r="E184" s="270">
        <v>0</v>
      </c>
      <c r="F184" s="270">
        <v>0</v>
      </c>
      <c r="G184" s="270">
        <v>1.4829999999999999E-3</v>
      </c>
    </row>
    <row r="185" spans="1:7" x14ac:dyDescent="0.25">
      <c r="A185" s="271" t="s">
        <v>254</v>
      </c>
      <c r="B185" s="249">
        <f t="shared" si="2"/>
        <v>6</v>
      </c>
      <c r="C185" s="271" t="s">
        <v>255</v>
      </c>
      <c r="D185" s="270">
        <v>333061046.00999999</v>
      </c>
      <c r="E185" s="270">
        <v>243228649</v>
      </c>
      <c r="F185" s="270">
        <v>22745570</v>
      </c>
      <c r="G185" s="270">
        <v>112577967.01000001</v>
      </c>
    </row>
    <row r="186" spans="1:7" hidden="1" x14ac:dyDescent="0.25">
      <c r="A186" s="271" t="s">
        <v>256</v>
      </c>
      <c r="B186" s="249">
        <f t="shared" si="2"/>
        <v>9</v>
      </c>
      <c r="C186" s="271" t="s">
        <v>257</v>
      </c>
      <c r="D186" s="270">
        <v>0</v>
      </c>
      <c r="E186" s="270">
        <v>110484</v>
      </c>
      <c r="F186" s="270">
        <v>165726</v>
      </c>
      <c r="G186" s="270">
        <v>55242</v>
      </c>
    </row>
    <row r="187" spans="1:7" hidden="1" x14ac:dyDescent="0.25">
      <c r="A187" s="271" t="s">
        <v>258</v>
      </c>
      <c r="B187" s="249">
        <f t="shared" si="2"/>
        <v>13</v>
      </c>
      <c r="C187" s="271" t="s">
        <v>259</v>
      </c>
      <c r="D187" s="270">
        <v>0</v>
      </c>
      <c r="E187" s="270">
        <v>110484</v>
      </c>
      <c r="F187" s="270">
        <v>165726</v>
      </c>
      <c r="G187" s="270">
        <v>55242</v>
      </c>
    </row>
    <row r="188" spans="1:7" hidden="1" x14ac:dyDescent="0.25">
      <c r="A188" s="271" t="s">
        <v>260</v>
      </c>
      <c r="B188" s="249">
        <f t="shared" si="2"/>
        <v>9</v>
      </c>
      <c r="C188" s="271" t="s">
        <v>261</v>
      </c>
      <c r="D188" s="270">
        <v>333031236.00999999</v>
      </c>
      <c r="E188" s="270">
        <v>243088355</v>
      </c>
      <c r="F188" s="270">
        <v>22563272</v>
      </c>
      <c r="G188" s="270">
        <v>112506153.01000001</v>
      </c>
    </row>
    <row r="189" spans="1:7" hidden="1" x14ac:dyDescent="0.25">
      <c r="A189" s="271" t="s">
        <v>262</v>
      </c>
      <c r="B189" s="249">
        <f t="shared" si="2"/>
        <v>13</v>
      </c>
      <c r="C189" s="271" t="s">
        <v>261</v>
      </c>
      <c r="D189" s="270">
        <v>333031236.00999999</v>
      </c>
      <c r="E189" s="270">
        <v>243088355</v>
      </c>
      <c r="F189" s="270">
        <v>22563272</v>
      </c>
      <c r="G189" s="270">
        <v>112506153.01000001</v>
      </c>
    </row>
    <row r="190" spans="1:7" hidden="1" x14ac:dyDescent="0.25">
      <c r="A190" s="271" t="s">
        <v>263</v>
      </c>
      <c r="B190" s="249">
        <f t="shared" si="2"/>
        <v>9</v>
      </c>
      <c r="C190" s="271" t="s">
        <v>264</v>
      </c>
      <c r="D190" s="270">
        <v>29810</v>
      </c>
      <c r="E190" s="270">
        <v>29810</v>
      </c>
      <c r="F190" s="270">
        <v>16572</v>
      </c>
      <c r="G190" s="270">
        <v>16572</v>
      </c>
    </row>
    <row r="191" spans="1:7" ht="30" hidden="1" x14ac:dyDescent="0.25">
      <c r="A191" s="271" t="s">
        <v>265</v>
      </c>
      <c r="B191" s="249">
        <f t="shared" si="2"/>
        <v>13</v>
      </c>
      <c r="C191" s="271" t="s">
        <v>266</v>
      </c>
      <c r="D191" s="270">
        <v>29810</v>
      </c>
      <c r="E191" s="270">
        <v>29810</v>
      </c>
      <c r="F191" s="270">
        <v>16572</v>
      </c>
      <c r="G191" s="270">
        <v>16572</v>
      </c>
    </row>
    <row r="192" spans="1:7" x14ac:dyDescent="0.25">
      <c r="A192" s="271" t="s">
        <v>267</v>
      </c>
      <c r="B192" s="249">
        <f t="shared" si="2"/>
        <v>6</v>
      </c>
      <c r="C192" s="271" t="s">
        <v>268</v>
      </c>
      <c r="D192" s="270">
        <v>47776268</v>
      </c>
      <c r="E192" s="270">
        <v>11262193501</v>
      </c>
      <c r="F192" s="270">
        <v>11227196824</v>
      </c>
      <c r="G192" s="270">
        <v>12779591</v>
      </c>
    </row>
    <row r="193" spans="1:7" hidden="1" x14ac:dyDescent="0.25">
      <c r="A193" s="271" t="s">
        <v>269</v>
      </c>
      <c r="B193" s="249">
        <f t="shared" si="2"/>
        <v>9</v>
      </c>
      <c r="C193" s="271" t="s">
        <v>270</v>
      </c>
      <c r="D193" s="270">
        <v>10195496</v>
      </c>
      <c r="E193" s="270">
        <v>3562316122</v>
      </c>
      <c r="F193" s="270">
        <v>3562975927</v>
      </c>
      <c r="G193" s="270">
        <v>10855301</v>
      </c>
    </row>
    <row r="194" spans="1:7" hidden="1" x14ac:dyDescent="0.25">
      <c r="A194" s="271" t="s">
        <v>271</v>
      </c>
      <c r="B194" s="249">
        <f t="shared" si="2"/>
        <v>13</v>
      </c>
      <c r="C194" s="271" t="s">
        <v>270</v>
      </c>
      <c r="D194" s="270">
        <v>10195496</v>
      </c>
      <c r="E194" s="270">
        <v>3562316122</v>
      </c>
      <c r="F194" s="270">
        <v>3562975927</v>
      </c>
      <c r="G194" s="270">
        <v>10855301</v>
      </c>
    </row>
    <row r="195" spans="1:7" hidden="1" x14ac:dyDescent="0.25">
      <c r="A195" s="271" t="s">
        <v>272</v>
      </c>
      <c r="B195" s="249">
        <f t="shared" si="2"/>
        <v>9</v>
      </c>
      <c r="C195" s="271" t="s">
        <v>273</v>
      </c>
      <c r="D195" s="270">
        <v>4445668</v>
      </c>
      <c r="E195" s="270">
        <v>2367627002</v>
      </c>
      <c r="F195" s="270">
        <v>2365105624</v>
      </c>
      <c r="G195" s="270">
        <v>1924290</v>
      </c>
    </row>
    <row r="196" spans="1:7" hidden="1" x14ac:dyDescent="0.25">
      <c r="A196" s="271" t="s">
        <v>274</v>
      </c>
      <c r="B196" s="249">
        <f t="shared" si="2"/>
        <v>13</v>
      </c>
      <c r="C196" s="271" t="s">
        <v>273</v>
      </c>
      <c r="D196" s="270">
        <v>4445668</v>
      </c>
      <c r="E196" s="270">
        <v>2367627002</v>
      </c>
      <c r="F196" s="270">
        <v>2365105624</v>
      </c>
      <c r="G196" s="270">
        <v>1924290</v>
      </c>
    </row>
    <row r="197" spans="1:7" hidden="1" x14ac:dyDescent="0.25">
      <c r="A197" s="271" t="s">
        <v>275</v>
      </c>
      <c r="B197" s="249">
        <f t="shared" si="2"/>
        <v>9</v>
      </c>
      <c r="C197" s="271" t="s">
        <v>276</v>
      </c>
      <c r="D197" s="270">
        <v>0</v>
      </c>
      <c r="E197" s="270">
        <v>38876142</v>
      </c>
      <c r="F197" s="270">
        <v>38876142</v>
      </c>
      <c r="G197" s="270">
        <v>0</v>
      </c>
    </row>
    <row r="198" spans="1:7" hidden="1" x14ac:dyDescent="0.25">
      <c r="A198" s="271" t="s">
        <v>277</v>
      </c>
      <c r="B198" s="249">
        <f t="shared" si="2"/>
        <v>13</v>
      </c>
      <c r="C198" s="271" t="s">
        <v>276</v>
      </c>
      <c r="D198" s="270">
        <v>0</v>
      </c>
      <c r="E198" s="270">
        <v>38876142</v>
      </c>
      <c r="F198" s="270">
        <v>38876142</v>
      </c>
      <c r="G198" s="270">
        <v>0</v>
      </c>
    </row>
    <row r="199" spans="1:7" hidden="1" x14ac:dyDescent="0.25">
      <c r="A199" s="271" t="s">
        <v>278</v>
      </c>
      <c r="B199" s="249">
        <f t="shared" si="2"/>
        <v>9</v>
      </c>
      <c r="C199" s="271" t="s">
        <v>279</v>
      </c>
      <c r="D199" s="270">
        <v>0</v>
      </c>
      <c r="E199" s="270">
        <v>3939594211</v>
      </c>
      <c r="F199" s="270">
        <v>3939594211</v>
      </c>
      <c r="G199" s="270">
        <v>0</v>
      </c>
    </row>
    <row r="200" spans="1:7" hidden="1" x14ac:dyDescent="0.25">
      <c r="A200" s="271" t="s">
        <v>280</v>
      </c>
      <c r="B200" s="249">
        <f t="shared" si="2"/>
        <v>13</v>
      </c>
      <c r="C200" s="271" t="s">
        <v>279</v>
      </c>
      <c r="D200" s="270">
        <v>0</v>
      </c>
      <c r="E200" s="270">
        <v>3939594211</v>
      </c>
      <c r="F200" s="270">
        <v>3939594211</v>
      </c>
      <c r="G200" s="270">
        <v>0</v>
      </c>
    </row>
    <row r="201" spans="1:7" hidden="1" x14ac:dyDescent="0.25">
      <c r="A201" s="271" t="s">
        <v>281</v>
      </c>
      <c r="B201" s="249">
        <f t="shared" si="2"/>
        <v>9</v>
      </c>
      <c r="C201" s="271" t="s">
        <v>282</v>
      </c>
      <c r="D201" s="270">
        <v>0</v>
      </c>
      <c r="E201" s="270">
        <v>60938117</v>
      </c>
      <c r="F201" s="270">
        <v>60938117</v>
      </c>
      <c r="G201" s="270">
        <v>0</v>
      </c>
    </row>
    <row r="202" spans="1:7" hidden="1" x14ac:dyDescent="0.25">
      <c r="A202" s="271" t="s">
        <v>283</v>
      </c>
      <c r="B202" s="249">
        <f t="shared" ref="B202:B265" si="3">LEN(A202)</f>
        <v>13</v>
      </c>
      <c r="C202" s="271" t="s">
        <v>282</v>
      </c>
      <c r="D202" s="270">
        <v>0</v>
      </c>
      <c r="E202" s="270">
        <v>60938117</v>
      </c>
      <c r="F202" s="270">
        <v>60938117</v>
      </c>
      <c r="G202" s="270">
        <v>0</v>
      </c>
    </row>
    <row r="203" spans="1:7" hidden="1" x14ac:dyDescent="0.25">
      <c r="A203" s="271" t="s">
        <v>284</v>
      </c>
      <c r="B203" s="249">
        <f t="shared" si="3"/>
        <v>9</v>
      </c>
      <c r="C203" s="271" t="s">
        <v>285</v>
      </c>
      <c r="D203" s="270">
        <v>2320000</v>
      </c>
      <c r="E203" s="270">
        <v>246359221</v>
      </c>
      <c r="F203" s="270">
        <v>244039221</v>
      </c>
      <c r="G203" s="270">
        <v>0</v>
      </c>
    </row>
    <row r="204" spans="1:7" hidden="1" x14ac:dyDescent="0.25">
      <c r="A204" s="271" t="s">
        <v>286</v>
      </c>
      <c r="B204" s="249">
        <f t="shared" si="3"/>
        <v>13</v>
      </c>
      <c r="C204" s="271" t="s">
        <v>285</v>
      </c>
      <c r="D204" s="270">
        <v>2320000</v>
      </c>
      <c r="E204" s="270">
        <v>246359221</v>
      </c>
      <c r="F204" s="270">
        <v>244039221</v>
      </c>
      <c r="G204" s="270">
        <v>0</v>
      </c>
    </row>
    <row r="205" spans="1:7" ht="30" hidden="1" x14ac:dyDescent="0.25">
      <c r="A205" s="271" t="s">
        <v>287</v>
      </c>
      <c r="B205" s="249">
        <f t="shared" si="3"/>
        <v>9</v>
      </c>
      <c r="C205" s="271" t="s">
        <v>288</v>
      </c>
      <c r="D205" s="270">
        <v>30681771</v>
      </c>
      <c r="E205" s="270">
        <v>1039490351</v>
      </c>
      <c r="F205" s="270">
        <v>1008808580</v>
      </c>
      <c r="G205" s="270">
        <v>0</v>
      </c>
    </row>
    <row r="206" spans="1:7" ht="30" hidden="1" x14ac:dyDescent="0.25">
      <c r="A206" s="271" t="s">
        <v>289</v>
      </c>
      <c r="B206" s="249">
        <f t="shared" si="3"/>
        <v>13</v>
      </c>
      <c r="C206" s="271" t="s">
        <v>288</v>
      </c>
      <c r="D206" s="270">
        <v>30681771</v>
      </c>
      <c r="E206" s="270">
        <v>1039490351</v>
      </c>
      <c r="F206" s="270">
        <v>1008808580</v>
      </c>
      <c r="G206" s="270">
        <v>0</v>
      </c>
    </row>
    <row r="207" spans="1:7" hidden="1" x14ac:dyDescent="0.25">
      <c r="A207" s="271" t="s">
        <v>290</v>
      </c>
      <c r="B207" s="249">
        <f t="shared" si="3"/>
        <v>9</v>
      </c>
      <c r="C207" s="271" t="s">
        <v>291</v>
      </c>
      <c r="D207" s="270">
        <v>133333</v>
      </c>
      <c r="E207" s="270">
        <v>6992335</v>
      </c>
      <c r="F207" s="270">
        <v>6859002</v>
      </c>
      <c r="G207" s="270">
        <v>0</v>
      </c>
    </row>
    <row r="208" spans="1:7" hidden="1" x14ac:dyDescent="0.25">
      <c r="A208" s="271" t="s">
        <v>292</v>
      </c>
      <c r="B208" s="249">
        <f t="shared" si="3"/>
        <v>13</v>
      </c>
      <c r="C208" s="271" t="s">
        <v>291</v>
      </c>
      <c r="D208" s="270">
        <v>133333</v>
      </c>
      <c r="E208" s="270">
        <v>6992335</v>
      </c>
      <c r="F208" s="270">
        <v>6859002</v>
      </c>
      <c r="G208" s="270">
        <v>0</v>
      </c>
    </row>
    <row r="209" spans="1:7" x14ac:dyDescent="0.25">
      <c r="A209" s="271" t="s">
        <v>293</v>
      </c>
      <c r="B209" s="249">
        <f t="shared" si="3"/>
        <v>6</v>
      </c>
      <c r="C209" s="271" t="s">
        <v>294</v>
      </c>
      <c r="D209" s="270">
        <v>2389290757</v>
      </c>
      <c r="E209" s="270">
        <v>24383296827</v>
      </c>
      <c r="F209" s="270">
        <v>23854225065</v>
      </c>
      <c r="G209" s="270">
        <v>1860218995</v>
      </c>
    </row>
    <row r="210" spans="1:7" hidden="1" x14ac:dyDescent="0.25">
      <c r="A210" s="271" t="s">
        <v>295</v>
      </c>
      <c r="B210" s="249">
        <f t="shared" si="3"/>
        <v>9</v>
      </c>
      <c r="C210" s="271" t="s">
        <v>296</v>
      </c>
      <c r="D210" s="270">
        <v>45947610</v>
      </c>
      <c r="E210" s="270">
        <v>317908064</v>
      </c>
      <c r="F210" s="270">
        <v>298294871</v>
      </c>
      <c r="G210" s="270">
        <v>26334417</v>
      </c>
    </row>
    <row r="211" spans="1:7" hidden="1" x14ac:dyDescent="0.25">
      <c r="A211" s="271" t="s">
        <v>297</v>
      </c>
      <c r="B211" s="249">
        <f t="shared" si="3"/>
        <v>13</v>
      </c>
      <c r="C211" s="271" t="s">
        <v>298</v>
      </c>
      <c r="D211" s="270">
        <v>45947610</v>
      </c>
      <c r="E211" s="270">
        <v>160687064</v>
      </c>
      <c r="F211" s="270">
        <v>141073871</v>
      </c>
      <c r="G211" s="270">
        <v>26334417</v>
      </c>
    </row>
    <row r="212" spans="1:7" hidden="1" x14ac:dyDescent="0.25">
      <c r="A212" s="271" t="s">
        <v>299</v>
      </c>
      <c r="B212" s="249">
        <f t="shared" si="3"/>
        <v>13</v>
      </c>
      <c r="C212" s="271" t="s">
        <v>300</v>
      </c>
      <c r="D212" s="270">
        <v>0</v>
      </c>
      <c r="E212" s="270">
        <v>157221000</v>
      </c>
      <c r="F212" s="270">
        <v>157221000</v>
      </c>
      <c r="G212" s="270">
        <v>0</v>
      </c>
    </row>
    <row r="213" spans="1:7" hidden="1" x14ac:dyDescent="0.25">
      <c r="A213" s="271" t="s">
        <v>304</v>
      </c>
      <c r="B213" s="249">
        <f t="shared" si="3"/>
        <v>9</v>
      </c>
      <c r="C213" s="271" t="s">
        <v>305</v>
      </c>
      <c r="D213" s="270">
        <v>34599285</v>
      </c>
      <c r="E213" s="270">
        <v>810676174</v>
      </c>
      <c r="F213" s="270">
        <v>800949584</v>
      </c>
      <c r="G213" s="270">
        <v>24872695</v>
      </c>
    </row>
    <row r="214" spans="1:7" hidden="1" x14ac:dyDescent="0.25">
      <c r="A214" s="271" t="s">
        <v>306</v>
      </c>
      <c r="B214" s="249">
        <f t="shared" si="3"/>
        <v>13</v>
      </c>
      <c r="C214" s="271" t="s">
        <v>298</v>
      </c>
      <c r="D214" s="270">
        <v>34599285</v>
      </c>
      <c r="E214" s="270">
        <v>406326174</v>
      </c>
      <c r="F214" s="270">
        <v>396599584</v>
      </c>
      <c r="G214" s="270">
        <v>24872695</v>
      </c>
    </row>
    <row r="215" spans="1:7" hidden="1" x14ac:dyDescent="0.25">
      <c r="A215" s="271" t="s">
        <v>307</v>
      </c>
      <c r="B215" s="249">
        <f t="shared" si="3"/>
        <v>13</v>
      </c>
      <c r="C215" s="271" t="s">
        <v>300</v>
      </c>
      <c r="D215" s="270">
        <v>0</v>
      </c>
      <c r="E215" s="270">
        <v>404350000</v>
      </c>
      <c r="F215" s="270">
        <v>404350000</v>
      </c>
      <c r="G215" s="270">
        <v>0</v>
      </c>
    </row>
    <row r="216" spans="1:7" hidden="1" x14ac:dyDescent="0.25">
      <c r="A216" s="271" t="s">
        <v>308</v>
      </c>
      <c r="B216" s="249">
        <f t="shared" si="3"/>
        <v>9</v>
      </c>
      <c r="C216" s="271" t="s">
        <v>309</v>
      </c>
      <c r="D216" s="270">
        <v>4836190</v>
      </c>
      <c r="E216" s="270">
        <v>79211849</v>
      </c>
      <c r="F216" s="270">
        <v>81456556</v>
      </c>
      <c r="G216" s="270">
        <v>7080897</v>
      </c>
    </row>
    <row r="217" spans="1:7" hidden="1" x14ac:dyDescent="0.25">
      <c r="A217" s="271" t="s">
        <v>310</v>
      </c>
      <c r="B217" s="249">
        <f t="shared" si="3"/>
        <v>13</v>
      </c>
      <c r="C217" s="271" t="s">
        <v>298</v>
      </c>
      <c r="D217" s="270">
        <v>4836190</v>
      </c>
      <c r="E217" s="270">
        <v>41965849</v>
      </c>
      <c r="F217" s="270">
        <v>44210556</v>
      </c>
      <c r="G217" s="270">
        <v>7080897</v>
      </c>
    </row>
    <row r="218" spans="1:7" hidden="1" x14ac:dyDescent="0.25">
      <c r="A218" s="271" t="s">
        <v>311</v>
      </c>
      <c r="B218" s="249">
        <f t="shared" si="3"/>
        <v>13</v>
      </c>
      <c r="C218" s="271" t="s">
        <v>300</v>
      </c>
      <c r="D218" s="270">
        <v>0</v>
      </c>
      <c r="E218" s="270">
        <v>37246000</v>
      </c>
      <c r="F218" s="270">
        <v>37246000</v>
      </c>
      <c r="G218" s="270">
        <v>0</v>
      </c>
    </row>
    <row r="219" spans="1:7" hidden="1" x14ac:dyDescent="0.25">
      <c r="A219" s="271" t="s">
        <v>312</v>
      </c>
      <c r="B219" s="249">
        <f t="shared" si="3"/>
        <v>9</v>
      </c>
      <c r="C219" s="271" t="s">
        <v>313</v>
      </c>
      <c r="D219" s="270">
        <v>82434738</v>
      </c>
      <c r="E219" s="270">
        <v>357425302</v>
      </c>
      <c r="F219" s="270">
        <v>274990564</v>
      </c>
      <c r="G219" s="270">
        <v>0</v>
      </c>
    </row>
    <row r="220" spans="1:7" hidden="1" x14ac:dyDescent="0.25">
      <c r="A220" s="271" t="s">
        <v>314</v>
      </c>
      <c r="B220" s="249">
        <f t="shared" si="3"/>
        <v>13</v>
      </c>
      <c r="C220" s="271" t="s">
        <v>298</v>
      </c>
      <c r="D220" s="270">
        <v>82434738</v>
      </c>
      <c r="E220" s="270">
        <v>178712302</v>
      </c>
      <c r="F220" s="270">
        <v>96277564</v>
      </c>
      <c r="G220" s="270">
        <v>0</v>
      </c>
    </row>
    <row r="221" spans="1:7" hidden="1" x14ac:dyDescent="0.25">
      <c r="A221" s="271" t="s">
        <v>315</v>
      </c>
      <c r="B221" s="249">
        <f t="shared" si="3"/>
        <v>13</v>
      </c>
      <c r="C221" s="271" t="s">
        <v>300</v>
      </c>
      <c r="D221" s="270">
        <v>0</v>
      </c>
      <c r="E221" s="270">
        <v>178713000</v>
      </c>
      <c r="F221" s="270">
        <v>178713000</v>
      </c>
      <c r="G221" s="270">
        <v>0</v>
      </c>
    </row>
    <row r="222" spans="1:7" hidden="1" x14ac:dyDescent="0.25">
      <c r="A222" s="271" t="s">
        <v>316</v>
      </c>
      <c r="B222" s="249">
        <f t="shared" si="3"/>
        <v>9</v>
      </c>
      <c r="C222" s="271" t="s">
        <v>317</v>
      </c>
      <c r="D222" s="270">
        <v>2079900576</v>
      </c>
      <c r="E222" s="270">
        <v>21678169504</v>
      </c>
      <c r="F222" s="270">
        <v>21332344462</v>
      </c>
      <c r="G222" s="270">
        <v>1734075534</v>
      </c>
    </row>
    <row r="223" spans="1:7" hidden="1" x14ac:dyDescent="0.25">
      <c r="A223" s="271" t="s">
        <v>318</v>
      </c>
      <c r="B223" s="249">
        <f t="shared" si="3"/>
        <v>13</v>
      </c>
      <c r="C223" s="271" t="s">
        <v>298</v>
      </c>
      <c r="D223" s="270">
        <v>2079900576</v>
      </c>
      <c r="E223" s="270">
        <v>10859394504</v>
      </c>
      <c r="F223" s="270">
        <v>10513569462</v>
      </c>
      <c r="G223" s="270">
        <v>1734075534</v>
      </c>
    </row>
    <row r="224" spans="1:7" hidden="1" x14ac:dyDescent="0.25">
      <c r="A224" s="271" t="s">
        <v>319</v>
      </c>
      <c r="B224" s="249">
        <f t="shared" si="3"/>
        <v>13</v>
      </c>
      <c r="C224" s="271" t="s">
        <v>300</v>
      </c>
      <c r="D224" s="270">
        <v>0</v>
      </c>
      <c r="E224" s="270">
        <v>10818775000</v>
      </c>
      <c r="F224" s="270">
        <v>10818775000</v>
      </c>
      <c r="G224" s="270">
        <v>0</v>
      </c>
    </row>
    <row r="225" spans="1:7" hidden="1" x14ac:dyDescent="0.25">
      <c r="A225" s="271" t="s">
        <v>320</v>
      </c>
      <c r="B225" s="249">
        <f t="shared" si="3"/>
        <v>9</v>
      </c>
      <c r="C225" s="271" t="s">
        <v>321</v>
      </c>
      <c r="D225" s="270">
        <v>63449424</v>
      </c>
      <c r="E225" s="270">
        <v>487366547</v>
      </c>
      <c r="F225" s="270">
        <v>467476925</v>
      </c>
      <c r="G225" s="270">
        <v>43559802</v>
      </c>
    </row>
    <row r="226" spans="1:7" hidden="1" x14ac:dyDescent="0.25">
      <c r="A226" s="271" t="s">
        <v>322</v>
      </c>
      <c r="B226" s="249">
        <f t="shared" si="3"/>
        <v>13</v>
      </c>
      <c r="C226" s="271" t="s">
        <v>323</v>
      </c>
      <c r="D226" s="270">
        <v>63449424</v>
      </c>
      <c r="E226" s="270">
        <v>248871547</v>
      </c>
      <c r="F226" s="270">
        <v>228981925</v>
      </c>
      <c r="G226" s="270">
        <v>43559802</v>
      </c>
    </row>
    <row r="227" spans="1:7" hidden="1" x14ac:dyDescent="0.25">
      <c r="A227" s="271" t="s">
        <v>324</v>
      </c>
      <c r="B227" s="249">
        <f t="shared" si="3"/>
        <v>13</v>
      </c>
      <c r="C227" s="271" t="s">
        <v>325</v>
      </c>
      <c r="D227" s="270">
        <v>0</v>
      </c>
      <c r="E227" s="270">
        <v>238495000</v>
      </c>
      <c r="F227" s="270">
        <v>238495000</v>
      </c>
      <c r="G227" s="270">
        <v>0</v>
      </c>
    </row>
    <row r="228" spans="1:7" ht="30" hidden="1" x14ac:dyDescent="0.25">
      <c r="A228" s="271" t="s">
        <v>330</v>
      </c>
      <c r="B228" s="249">
        <f t="shared" si="3"/>
        <v>9</v>
      </c>
      <c r="C228" s="271" t="s">
        <v>331</v>
      </c>
      <c r="D228" s="270">
        <v>78122934</v>
      </c>
      <c r="E228" s="270">
        <v>652539387</v>
      </c>
      <c r="F228" s="270">
        <v>598712103</v>
      </c>
      <c r="G228" s="270">
        <v>24295650</v>
      </c>
    </row>
    <row r="229" spans="1:7" hidden="1" x14ac:dyDescent="0.25">
      <c r="A229" s="271" t="s">
        <v>332</v>
      </c>
      <c r="B229" s="249">
        <f t="shared" si="3"/>
        <v>13</v>
      </c>
      <c r="C229" s="271" t="s">
        <v>298</v>
      </c>
      <c r="D229" s="270">
        <v>78122934</v>
      </c>
      <c r="E229" s="270">
        <v>331128247</v>
      </c>
      <c r="F229" s="270">
        <v>277300963</v>
      </c>
      <c r="G229" s="270">
        <v>24295650</v>
      </c>
    </row>
    <row r="230" spans="1:7" hidden="1" x14ac:dyDescent="0.25">
      <c r="A230" s="271" t="s">
        <v>333</v>
      </c>
      <c r="B230" s="249">
        <f t="shared" si="3"/>
        <v>13</v>
      </c>
      <c r="C230" s="271" t="s">
        <v>300</v>
      </c>
      <c r="D230" s="270">
        <v>0</v>
      </c>
      <c r="E230" s="270">
        <v>321411140</v>
      </c>
      <c r="F230" s="270">
        <v>321411140</v>
      </c>
      <c r="G230" s="270">
        <v>0</v>
      </c>
    </row>
    <row r="231" spans="1:7" x14ac:dyDescent="0.25">
      <c r="A231" s="271" t="s">
        <v>833</v>
      </c>
      <c r="B231" s="249">
        <f t="shared" si="3"/>
        <v>6</v>
      </c>
      <c r="C231" s="271" t="s">
        <v>832</v>
      </c>
      <c r="D231" s="270">
        <v>31212925.43</v>
      </c>
      <c r="E231" s="270">
        <v>132096402.75</v>
      </c>
      <c r="F231" s="270">
        <v>106630056.95</v>
      </c>
      <c r="G231" s="270">
        <v>5746579.6299999999</v>
      </c>
    </row>
    <row r="232" spans="1:7" hidden="1" x14ac:dyDescent="0.25">
      <c r="A232" s="271" t="s">
        <v>831</v>
      </c>
      <c r="B232" s="249">
        <f t="shared" si="3"/>
        <v>9</v>
      </c>
      <c r="C232" s="271" t="s">
        <v>829</v>
      </c>
      <c r="D232" s="270">
        <v>31212925.43</v>
      </c>
      <c r="E232" s="270">
        <v>89780481.75</v>
      </c>
      <c r="F232" s="270">
        <v>64314135.950000003</v>
      </c>
      <c r="G232" s="270">
        <v>5746579.6299999999</v>
      </c>
    </row>
    <row r="233" spans="1:7" hidden="1" x14ac:dyDescent="0.25">
      <c r="A233" s="271" t="s">
        <v>830</v>
      </c>
      <c r="B233" s="249">
        <f t="shared" si="3"/>
        <v>13</v>
      </c>
      <c r="C233" s="271" t="s">
        <v>829</v>
      </c>
      <c r="D233" s="270">
        <v>31212925.43</v>
      </c>
      <c r="E233" s="270">
        <v>89780481.75</v>
      </c>
      <c r="F233" s="270">
        <v>64314135.950000003</v>
      </c>
      <c r="G233" s="270">
        <v>5746579.6299999999</v>
      </c>
    </row>
    <row r="234" spans="1:7" hidden="1" x14ac:dyDescent="0.25">
      <c r="A234" s="271" t="s">
        <v>1037</v>
      </c>
      <c r="B234" s="249">
        <f t="shared" si="3"/>
        <v>9</v>
      </c>
      <c r="C234" s="271" t="s">
        <v>1035</v>
      </c>
      <c r="D234" s="270">
        <v>0</v>
      </c>
      <c r="E234" s="270">
        <v>209921</v>
      </c>
      <c r="F234" s="270">
        <v>209921</v>
      </c>
      <c r="G234" s="270">
        <v>0</v>
      </c>
    </row>
    <row r="235" spans="1:7" hidden="1" x14ac:dyDescent="0.25">
      <c r="A235" s="271" t="s">
        <v>1036</v>
      </c>
      <c r="B235" s="249">
        <f t="shared" si="3"/>
        <v>13</v>
      </c>
      <c r="C235" s="271" t="s">
        <v>1035</v>
      </c>
      <c r="D235" s="270">
        <v>0</v>
      </c>
      <c r="E235" s="270">
        <v>209921</v>
      </c>
      <c r="F235" s="270">
        <v>209921</v>
      </c>
      <c r="G235" s="270">
        <v>0</v>
      </c>
    </row>
    <row r="236" spans="1:7" hidden="1" x14ac:dyDescent="0.25">
      <c r="A236" s="271" t="s">
        <v>861</v>
      </c>
      <c r="B236" s="249">
        <f t="shared" si="3"/>
        <v>9</v>
      </c>
      <c r="C236" s="271" t="s">
        <v>862</v>
      </c>
      <c r="D236" s="270">
        <v>0</v>
      </c>
      <c r="E236" s="270">
        <v>42106000</v>
      </c>
      <c r="F236" s="270">
        <v>42106000</v>
      </c>
      <c r="G236" s="270">
        <v>0</v>
      </c>
    </row>
    <row r="237" spans="1:7" hidden="1" x14ac:dyDescent="0.25">
      <c r="A237" s="271" t="s">
        <v>863</v>
      </c>
      <c r="B237" s="249">
        <f t="shared" si="3"/>
        <v>13</v>
      </c>
      <c r="C237" s="271" t="s">
        <v>862</v>
      </c>
      <c r="D237" s="270">
        <v>0</v>
      </c>
      <c r="E237" s="270">
        <v>42106000</v>
      </c>
      <c r="F237" s="270">
        <v>42106000</v>
      </c>
      <c r="G237" s="270">
        <v>0</v>
      </c>
    </row>
    <row r="238" spans="1:7" x14ac:dyDescent="0.25">
      <c r="A238" s="271" t="s">
        <v>338</v>
      </c>
      <c r="B238" s="249">
        <f t="shared" si="3"/>
        <v>6</v>
      </c>
      <c r="C238" s="271" t="s">
        <v>339</v>
      </c>
      <c r="D238" s="270">
        <v>250000</v>
      </c>
      <c r="E238" s="270">
        <v>178694961</v>
      </c>
      <c r="F238" s="270">
        <v>226000857.27000001</v>
      </c>
      <c r="G238" s="270">
        <v>47555896.270000003</v>
      </c>
    </row>
    <row r="239" spans="1:7" hidden="1" x14ac:dyDescent="0.25">
      <c r="A239" s="271" t="s">
        <v>340</v>
      </c>
      <c r="B239" s="249">
        <f t="shared" si="3"/>
        <v>9</v>
      </c>
      <c r="C239" s="271" t="s">
        <v>341</v>
      </c>
      <c r="D239" s="270">
        <v>250000</v>
      </c>
      <c r="E239" s="270">
        <v>178694961</v>
      </c>
      <c r="F239" s="270">
        <v>226000857.27000001</v>
      </c>
      <c r="G239" s="270">
        <v>47555896.270000003</v>
      </c>
    </row>
    <row r="240" spans="1:7" hidden="1" x14ac:dyDescent="0.25">
      <c r="A240" s="271" t="s">
        <v>342</v>
      </c>
      <c r="B240" s="249">
        <f t="shared" si="3"/>
        <v>13</v>
      </c>
      <c r="C240" s="271" t="s">
        <v>341</v>
      </c>
      <c r="D240" s="270">
        <v>250000</v>
      </c>
      <c r="E240" s="270">
        <v>178694961</v>
      </c>
      <c r="F240" s="270">
        <v>226000857.27000001</v>
      </c>
      <c r="G240" s="270">
        <v>47555896.270000003</v>
      </c>
    </row>
    <row r="241" spans="1:7" x14ac:dyDescent="0.25">
      <c r="A241" s="271" t="s">
        <v>343</v>
      </c>
      <c r="B241" s="249">
        <f t="shared" si="3"/>
        <v>6</v>
      </c>
      <c r="C241" s="271" t="s">
        <v>344</v>
      </c>
      <c r="D241" s="270">
        <v>5582488045</v>
      </c>
      <c r="E241" s="270">
        <v>38135175135.75</v>
      </c>
      <c r="F241" s="270">
        <v>33185023443.75</v>
      </c>
      <c r="G241" s="270">
        <v>632336353</v>
      </c>
    </row>
    <row r="242" spans="1:7" hidden="1" x14ac:dyDescent="0.25">
      <c r="A242" s="271" t="s">
        <v>349</v>
      </c>
      <c r="B242" s="249">
        <f t="shared" si="3"/>
        <v>9</v>
      </c>
      <c r="C242" s="271" t="s">
        <v>350</v>
      </c>
      <c r="D242" s="270">
        <v>10400737</v>
      </c>
      <c r="E242" s="270">
        <v>40615790</v>
      </c>
      <c r="F242" s="270">
        <v>31022431</v>
      </c>
      <c r="G242" s="270">
        <v>807378</v>
      </c>
    </row>
    <row r="243" spans="1:7" hidden="1" x14ac:dyDescent="0.25">
      <c r="A243" s="271" t="s">
        <v>351</v>
      </c>
      <c r="B243" s="249">
        <f t="shared" si="3"/>
        <v>13</v>
      </c>
      <c r="C243" s="271" t="s">
        <v>350</v>
      </c>
      <c r="D243" s="270">
        <v>10400737</v>
      </c>
      <c r="E243" s="270">
        <v>40615790</v>
      </c>
      <c r="F243" s="270">
        <v>31022431</v>
      </c>
      <c r="G243" s="270">
        <v>807378</v>
      </c>
    </row>
    <row r="244" spans="1:7" hidden="1" x14ac:dyDescent="0.25">
      <c r="A244" s="271" t="s">
        <v>352</v>
      </c>
      <c r="B244" s="249">
        <f t="shared" si="3"/>
        <v>9</v>
      </c>
      <c r="C244" s="271" t="s">
        <v>353</v>
      </c>
      <c r="D244" s="270">
        <v>30391432</v>
      </c>
      <c r="E244" s="270">
        <v>0</v>
      </c>
      <c r="F244" s="270">
        <v>2464976</v>
      </c>
      <c r="G244" s="270">
        <v>32856408</v>
      </c>
    </row>
    <row r="245" spans="1:7" hidden="1" x14ac:dyDescent="0.25">
      <c r="A245" s="271" t="s">
        <v>354</v>
      </c>
      <c r="B245" s="249">
        <f t="shared" si="3"/>
        <v>13</v>
      </c>
      <c r="C245" s="271" t="s">
        <v>353</v>
      </c>
      <c r="D245" s="270">
        <v>30391432</v>
      </c>
      <c r="E245" s="270">
        <v>0</v>
      </c>
      <c r="F245" s="270">
        <v>2464976</v>
      </c>
      <c r="G245" s="270">
        <v>32856408</v>
      </c>
    </row>
    <row r="246" spans="1:7" ht="30" hidden="1" x14ac:dyDescent="0.25">
      <c r="A246" s="271" t="s">
        <v>355</v>
      </c>
      <c r="B246" s="249">
        <f t="shared" si="3"/>
        <v>9</v>
      </c>
      <c r="C246" s="271" t="s">
        <v>356</v>
      </c>
      <c r="D246" s="270">
        <v>0</v>
      </c>
      <c r="E246" s="270">
        <v>1010183900</v>
      </c>
      <c r="F246" s="270">
        <v>1010183900</v>
      </c>
      <c r="G246" s="270">
        <v>0</v>
      </c>
    </row>
    <row r="247" spans="1:7" ht="30" hidden="1" x14ac:dyDescent="0.25">
      <c r="A247" s="271" t="s">
        <v>357</v>
      </c>
      <c r="B247" s="249">
        <f t="shared" si="3"/>
        <v>13</v>
      </c>
      <c r="C247" s="271" t="s">
        <v>358</v>
      </c>
      <c r="D247" s="270">
        <v>0</v>
      </c>
      <c r="E247" s="270">
        <v>673415500</v>
      </c>
      <c r="F247" s="270">
        <v>673415500</v>
      </c>
      <c r="G247" s="270">
        <v>0</v>
      </c>
    </row>
    <row r="248" spans="1:7" hidden="1" x14ac:dyDescent="0.25">
      <c r="A248" s="271" t="s">
        <v>359</v>
      </c>
      <c r="B248" s="249">
        <f t="shared" si="3"/>
        <v>13</v>
      </c>
      <c r="C248" s="271" t="s">
        <v>360</v>
      </c>
      <c r="D248" s="270">
        <v>0</v>
      </c>
      <c r="E248" s="270">
        <v>336768400</v>
      </c>
      <c r="F248" s="270">
        <v>336768400</v>
      </c>
      <c r="G248" s="270">
        <v>0</v>
      </c>
    </row>
    <row r="249" spans="1:7" hidden="1" x14ac:dyDescent="0.25">
      <c r="A249" s="271" t="s">
        <v>361</v>
      </c>
      <c r="B249" s="249">
        <f t="shared" si="3"/>
        <v>9</v>
      </c>
      <c r="C249" s="271" t="s">
        <v>362</v>
      </c>
      <c r="D249" s="270">
        <v>0</v>
      </c>
      <c r="E249" s="270">
        <v>0</v>
      </c>
      <c r="F249" s="270">
        <v>180453</v>
      </c>
      <c r="G249" s="270">
        <v>180453</v>
      </c>
    </row>
    <row r="250" spans="1:7" hidden="1" x14ac:dyDescent="0.25">
      <c r="A250" s="271" t="s">
        <v>363</v>
      </c>
      <c r="B250" s="249">
        <f t="shared" si="3"/>
        <v>13</v>
      </c>
      <c r="C250" s="271" t="s">
        <v>362</v>
      </c>
      <c r="D250" s="270">
        <v>0</v>
      </c>
      <c r="E250" s="270">
        <v>0</v>
      </c>
      <c r="F250" s="270">
        <v>180453</v>
      </c>
      <c r="G250" s="270">
        <v>180453</v>
      </c>
    </row>
    <row r="251" spans="1:7" hidden="1" x14ac:dyDescent="0.25">
      <c r="A251" s="271" t="s">
        <v>364</v>
      </c>
      <c r="B251" s="249">
        <f t="shared" si="3"/>
        <v>9</v>
      </c>
      <c r="C251" s="271" t="s">
        <v>365</v>
      </c>
      <c r="D251" s="270">
        <v>0</v>
      </c>
      <c r="E251" s="270">
        <v>2283102400</v>
      </c>
      <c r="F251" s="270">
        <v>2356669600</v>
      </c>
      <c r="G251" s="270">
        <v>73567200</v>
      </c>
    </row>
    <row r="252" spans="1:7" hidden="1" x14ac:dyDescent="0.25">
      <c r="A252" s="271" t="s">
        <v>366</v>
      </c>
      <c r="B252" s="249">
        <f t="shared" si="3"/>
        <v>13</v>
      </c>
      <c r="C252" s="271" t="s">
        <v>367</v>
      </c>
      <c r="D252" s="270">
        <v>0</v>
      </c>
      <c r="E252" s="270">
        <v>2019901200</v>
      </c>
      <c r="F252" s="270">
        <v>2019901200</v>
      </c>
      <c r="G252" s="270">
        <v>0</v>
      </c>
    </row>
    <row r="253" spans="1:7" hidden="1" x14ac:dyDescent="0.25">
      <c r="A253" s="271" t="s">
        <v>368</v>
      </c>
      <c r="B253" s="249">
        <f t="shared" si="3"/>
        <v>13</v>
      </c>
      <c r="C253" s="271" t="s">
        <v>369</v>
      </c>
      <c r="D253" s="270">
        <v>0</v>
      </c>
      <c r="E253" s="270">
        <v>263201200</v>
      </c>
      <c r="F253" s="270">
        <v>336768400</v>
      </c>
      <c r="G253" s="270">
        <v>73567200</v>
      </c>
    </row>
    <row r="254" spans="1:7" hidden="1" x14ac:dyDescent="0.25">
      <c r="A254" s="271" t="s">
        <v>370</v>
      </c>
      <c r="B254" s="249">
        <f t="shared" si="3"/>
        <v>9</v>
      </c>
      <c r="C254" s="271" t="s">
        <v>371</v>
      </c>
      <c r="D254" s="270">
        <v>0</v>
      </c>
      <c r="E254" s="270">
        <v>549078851</v>
      </c>
      <c r="F254" s="270">
        <v>549078851</v>
      </c>
      <c r="G254" s="270">
        <v>0</v>
      </c>
    </row>
    <row r="255" spans="1:7" hidden="1" x14ac:dyDescent="0.25">
      <c r="A255" s="271" t="s">
        <v>372</v>
      </c>
      <c r="B255" s="249">
        <f t="shared" si="3"/>
        <v>13</v>
      </c>
      <c r="C255" s="271" t="s">
        <v>371</v>
      </c>
      <c r="D255" s="270">
        <v>0</v>
      </c>
      <c r="E255" s="270">
        <v>549078851</v>
      </c>
      <c r="F255" s="270">
        <v>549078851</v>
      </c>
      <c r="G255" s="270">
        <v>0</v>
      </c>
    </row>
    <row r="256" spans="1:7" hidden="1" x14ac:dyDescent="0.25">
      <c r="A256" s="271" t="s">
        <v>373</v>
      </c>
      <c r="B256" s="249">
        <f t="shared" si="3"/>
        <v>9</v>
      </c>
      <c r="C256" s="271" t="s">
        <v>305</v>
      </c>
      <c r="D256" s="270">
        <v>5541695876</v>
      </c>
      <c r="E256" s="270">
        <v>33368646476.900002</v>
      </c>
      <c r="F256" s="270">
        <v>28351875514.900002</v>
      </c>
      <c r="G256" s="270">
        <v>524924914</v>
      </c>
    </row>
    <row r="257" spans="1:7" hidden="1" x14ac:dyDescent="0.25">
      <c r="A257" s="271" t="s">
        <v>374</v>
      </c>
      <c r="B257" s="249">
        <f t="shared" si="3"/>
        <v>13</v>
      </c>
      <c r="C257" s="271" t="s">
        <v>305</v>
      </c>
      <c r="D257" s="270">
        <v>5541695876</v>
      </c>
      <c r="E257" s="270">
        <v>33368646476.900002</v>
      </c>
      <c r="F257" s="270">
        <v>28351875514.900002</v>
      </c>
      <c r="G257" s="270">
        <v>524924914</v>
      </c>
    </row>
    <row r="258" spans="1:7" hidden="1" x14ac:dyDescent="0.25">
      <c r="A258" s="271" t="s">
        <v>375</v>
      </c>
      <c r="B258" s="249">
        <f t="shared" si="3"/>
        <v>9</v>
      </c>
      <c r="C258" s="271" t="s">
        <v>41</v>
      </c>
      <c r="D258" s="270">
        <v>0</v>
      </c>
      <c r="E258" s="270">
        <v>883547717.85000002</v>
      </c>
      <c r="F258" s="270">
        <v>883547717.85000002</v>
      </c>
      <c r="G258" s="270">
        <v>0</v>
      </c>
    </row>
    <row r="259" spans="1:7" hidden="1" x14ac:dyDescent="0.25">
      <c r="A259" s="271" t="s">
        <v>376</v>
      </c>
      <c r="B259" s="249">
        <f t="shared" si="3"/>
        <v>13</v>
      </c>
      <c r="C259" s="271" t="s">
        <v>41</v>
      </c>
      <c r="D259" s="270">
        <v>0</v>
      </c>
      <c r="E259" s="270">
        <v>883547717.85000002</v>
      </c>
      <c r="F259" s="270">
        <v>883547717.85000002</v>
      </c>
      <c r="G259" s="270">
        <v>0</v>
      </c>
    </row>
    <row r="260" spans="1:7" hidden="1" x14ac:dyDescent="0.25">
      <c r="A260" s="271" t="s">
        <v>378</v>
      </c>
      <c r="B260" s="249">
        <f t="shared" si="3"/>
        <v>3</v>
      </c>
      <c r="C260" s="271" t="s">
        <v>379</v>
      </c>
      <c r="D260" s="270">
        <v>31914181105.049999</v>
      </c>
      <c r="E260" s="270">
        <v>75898685810.240005</v>
      </c>
      <c r="F260" s="270">
        <v>79088520432.240005</v>
      </c>
      <c r="G260" s="270">
        <v>35104015727.050003</v>
      </c>
    </row>
    <row r="261" spans="1:7" x14ac:dyDescent="0.25">
      <c r="A261" s="271" t="s">
        <v>380</v>
      </c>
      <c r="B261" s="249">
        <f t="shared" si="3"/>
        <v>6</v>
      </c>
      <c r="C261" s="271" t="s">
        <v>381</v>
      </c>
      <c r="D261" s="270">
        <v>28913540692.919998</v>
      </c>
      <c r="E261" s="270">
        <v>75619257352.240005</v>
      </c>
      <c r="F261" s="270">
        <v>78809091974.240005</v>
      </c>
      <c r="G261" s="270">
        <v>32103375314.919998</v>
      </c>
    </row>
    <row r="262" spans="1:7" hidden="1" x14ac:dyDescent="0.25">
      <c r="A262" s="271" t="s">
        <v>382</v>
      </c>
      <c r="B262" s="249">
        <f t="shared" si="3"/>
        <v>9</v>
      </c>
      <c r="C262" s="271" t="s">
        <v>383</v>
      </c>
      <c r="D262" s="270">
        <v>0</v>
      </c>
      <c r="E262" s="270">
        <v>33111821409.290001</v>
      </c>
      <c r="F262" s="270">
        <v>33111821409.290001</v>
      </c>
      <c r="G262" s="270">
        <v>0</v>
      </c>
    </row>
    <row r="263" spans="1:7" hidden="1" x14ac:dyDescent="0.25">
      <c r="A263" s="271" t="s">
        <v>384</v>
      </c>
      <c r="B263" s="249">
        <f t="shared" si="3"/>
        <v>13</v>
      </c>
      <c r="C263" s="271" t="s">
        <v>383</v>
      </c>
      <c r="D263" s="270">
        <v>0</v>
      </c>
      <c r="E263" s="270">
        <v>33111821409.290001</v>
      </c>
      <c r="F263" s="270">
        <v>33111821409.290001</v>
      </c>
      <c r="G263" s="270">
        <v>0</v>
      </c>
    </row>
    <row r="264" spans="1:7" hidden="1" x14ac:dyDescent="0.25">
      <c r="A264" s="271" t="s">
        <v>385</v>
      </c>
      <c r="B264" s="249">
        <f t="shared" si="3"/>
        <v>9</v>
      </c>
      <c r="C264" s="271" t="s">
        <v>386</v>
      </c>
      <c r="D264" s="270">
        <v>944272397</v>
      </c>
      <c r="E264" s="270">
        <v>6167474504</v>
      </c>
      <c r="F264" s="270">
        <v>5223202107</v>
      </c>
      <c r="G264" s="270">
        <v>0</v>
      </c>
    </row>
    <row r="265" spans="1:7" hidden="1" x14ac:dyDescent="0.25">
      <c r="A265" s="271" t="s">
        <v>387</v>
      </c>
      <c r="B265" s="249">
        <f t="shared" si="3"/>
        <v>13</v>
      </c>
      <c r="C265" s="271" t="s">
        <v>386</v>
      </c>
      <c r="D265" s="270">
        <v>944272397</v>
      </c>
      <c r="E265" s="270">
        <v>6167474504</v>
      </c>
      <c r="F265" s="270">
        <v>5223202107</v>
      </c>
      <c r="G265" s="270">
        <v>0</v>
      </c>
    </row>
    <row r="266" spans="1:7" hidden="1" x14ac:dyDescent="0.25">
      <c r="A266" s="271" t="s">
        <v>388</v>
      </c>
      <c r="B266" s="249">
        <f t="shared" ref="B266:B329" si="4">LEN(A266)</f>
        <v>9</v>
      </c>
      <c r="C266" s="271" t="s">
        <v>389</v>
      </c>
      <c r="D266" s="270">
        <v>8269700911.9399996</v>
      </c>
      <c r="E266" s="270">
        <v>993015581</v>
      </c>
      <c r="F266" s="270">
        <v>2959609118</v>
      </c>
      <c r="G266" s="270">
        <v>10236294448.940001</v>
      </c>
    </row>
    <row r="267" spans="1:7" hidden="1" x14ac:dyDescent="0.25">
      <c r="A267" s="271" t="s">
        <v>390</v>
      </c>
      <c r="B267" s="249">
        <f t="shared" si="4"/>
        <v>13</v>
      </c>
      <c r="C267" s="271" t="s">
        <v>389</v>
      </c>
      <c r="D267" s="270">
        <v>8269700911.9399996</v>
      </c>
      <c r="E267" s="270">
        <v>993015581</v>
      </c>
      <c r="F267" s="270">
        <v>2959609118</v>
      </c>
      <c r="G267" s="270">
        <v>10236294448.940001</v>
      </c>
    </row>
    <row r="268" spans="1:7" hidden="1" x14ac:dyDescent="0.25">
      <c r="A268" s="271" t="s">
        <v>391</v>
      </c>
      <c r="B268" s="249">
        <f t="shared" si="4"/>
        <v>9</v>
      </c>
      <c r="C268" s="271" t="s">
        <v>392</v>
      </c>
      <c r="D268" s="270">
        <v>4651140095.2799997</v>
      </c>
      <c r="E268" s="270">
        <v>618461819</v>
      </c>
      <c r="F268" s="270">
        <v>1846517677</v>
      </c>
      <c r="G268" s="270">
        <v>5879195953.2799997</v>
      </c>
    </row>
    <row r="269" spans="1:7" hidden="1" x14ac:dyDescent="0.25">
      <c r="A269" s="271" t="s">
        <v>393</v>
      </c>
      <c r="B269" s="249">
        <f t="shared" si="4"/>
        <v>13</v>
      </c>
      <c r="C269" s="271" t="s">
        <v>392</v>
      </c>
      <c r="D269" s="270">
        <v>4651140095.2799997</v>
      </c>
      <c r="E269" s="270">
        <v>618461819</v>
      </c>
      <c r="F269" s="270">
        <v>1846517677</v>
      </c>
      <c r="G269" s="270">
        <v>5879195953.2799997</v>
      </c>
    </row>
    <row r="270" spans="1:7" hidden="1" x14ac:dyDescent="0.25">
      <c r="A270" s="271" t="s">
        <v>394</v>
      </c>
      <c r="B270" s="249">
        <f t="shared" si="4"/>
        <v>9</v>
      </c>
      <c r="C270" s="271" t="s">
        <v>395</v>
      </c>
      <c r="D270" s="270">
        <v>3315686852.7600002</v>
      </c>
      <c r="E270" s="270">
        <v>6753258819.2399998</v>
      </c>
      <c r="F270" s="270">
        <v>3732023070.2399998</v>
      </c>
      <c r="G270" s="270">
        <v>294451103.75999999</v>
      </c>
    </row>
    <row r="271" spans="1:7" hidden="1" x14ac:dyDescent="0.25">
      <c r="A271" s="271" t="s">
        <v>396</v>
      </c>
      <c r="B271" s="249">
        <f t="shared" si="4"/>
        <v>13</v>
      </c>
      <c r="C271" s="271" t="s">
        <v>395</v>
      </c>
      <c r="D271" s="270">
        <v>3315686852.7600002</v>
      </c>
      <c r="E271" s="270">
        <v>6753258819.2399998</v>
      </c>
      <c r="F271" s="270">
        <v>3732023070.2399998</v>
      </c>
      <c r="G271" s="270">
        <v>294451103.75999999</v>
      </c>
    </row>
    <row r="272" spans="1:7" hidden="1" x14ac:dyDescent="0.25">
      <c r="A272" s="271" t="s">
        <v>397</v>
      </c>
      <c r="B272" s="249">
        <f t="shared" si="4"/>
        <v>9</v>
      </c>
      <c r="C272" s="271" t="s">
        <v>398</v>
      </c>
      <c r="D272" s="270">
        <v>5668409034</v>
      </c>
      <c r="E272" s="270">
        <v>584551964</v>
      </c>
      <c r="F272" s="270">
        <v>5539952947</v>
      </c>
      <c r="G272" s="270">
        <v>10623810017</v>
      </c>
    </row>
    <row r="273" spans="1:7" hidden="1" x14ac:dyDescent="0.25">
      <c r="A273" s="271" t="s">
        <v>399</v>
      </c>
      <c r="B273" s="249">
        <f t="shared" si="4"/>
        <v>13</v>
      </c>
      <c r="C273" s="271" t="s">
        <v>398</v>
      </c>
      <c r="D273" s="270">
        <v>5668409034</v>
      </c>
      <c r="E273" s="270">
        <v>584551964</v>
      </c>
      <c r="F273" s="270">
        <v>5539952947</v>
      </c>
      <c r="G273" s="270">
        <v>10623810017</v>
      </c>
    </row>
    <row r="274" spans="1:7" hidden="1" x14ac:dyDescent="0.25">
      <c r="A274" s="271" t="s">
        <v>400</v>
      </c>
      <c r="B274" s="249">
        <f t="shared" si="4"/>
        <v>9</v>
      </c>
      <c r="C274" s="271" t="s">
        <v>223</v>
      </c>
      <c r="D274" s="270">
        <v>0</v>
      </c>
      <c r="E274" s="270">
        <v>54303068.439999998</v>
      </c>
      <c r="F274" s="270">
        <v>54303068.439999998</v>
      </c>
      <c r="G274" s="270">
        <v>0</v>
      </c>
    </row>
    <row r="275" spans="1:7" hidden="1" x14ac:dyDescent="0.25">
      <c r="A275" s="271" t="s">
        <v>401</v>
      </c>
      <c r="B275" s="249">
        <f t="shared" si="4"/>
        <v>13</v>
      </c>
      <c r="C275" s="271" t="s">
        <v>223</v>
      </c>
      <c r="D275" s="270">
        <v>0</v>
      </c>
      <c r="E275" s="270">
        <v>54303068.439999998</v>
      </c>
      <c r="F275" s="270">
        <v>54303068.439999998</v>
      </c>
      <c r="G275" s="270">
        <v>0</v>
      </c>
    </row>
    <row r="276" spans="1:7" hidden="1" x14ac:dyDescent="0.25">
      <c r="A276" s="271" t="s">
        <v>402</v>
      </c>
      <c r="B276" s="249">
        <f t="shared" si="4"/>
        <v>9</v>
      </c>
      <c r="C276" s="271" t="s">
        <v>403</v>
      </c>
      <c r="D276" s="270">
        <v>5910046774.9399996</v>
      </c>
      <c r="E276" s="270">
        <v>3168531568</v>
      </c>
      <c r="F276" s="270">
        <v>2224749193</v>
      </c>
      <c r="G276" s="270">
        <v>4966264399.9399996</v>
      </c>
    </row>
    <row r="277" spans="1:7" hidden="1" x14ac:dyDescent="0.25">
      <c r="A277" s="271" t="s">
        <v>404</v>
      </c>
      <c r="B277" s="249">
        <f t="shared" si="4"/>
        <v>13</v>
      </c>
      <c r="C277" s="271" t="s">
        <v>403</v>
      </c>
      <c r="D277" s="270">
        <v>5246700626.4300003</v>
      </c>
      <c r="E277" s="270">
        <v>3096004630</v>
      </c>
      <c r="F277" s="270">
        <v>1997548604</v>
      </c>
      <c r="G277" s="270">
        <v>4148244600.4299998</v>
      </c>
    </row>
    <row r="278" spans="1:7" hidden="1" x14ac:dyDescent="0.25">
      <c r="A278" s="271" t="s">
        <v>405</v>
      </c>
      <c r="B278" s="249">
        <f t="shared" si="4"/>
        <v>13</v>
      </c>
      <c r="C278" s="271" t="s">
        <v>406</v>
      </c>
      <c r="D278" s="270">
        <v>663346148.50999999</v>
      </c>
      <c r="E278" s="270">
        <v>72526938</v>
      </c>
      <c r="F278" s="270">
        <v>227200589</v>
      </c>
      <c r="G278" s="270">
        <v>818019799.50999999</v>
      </c>
    </row>
    <row r="279" spans="1:7" hidden="1" x14ac:dyDescent="0.25">
      <c r="A279" s="271" t="s">
        <v>407</v>
      </c>
      <c r="B279" s="249">
        <f t="shared" si="4"/>
        <v>9</v>
      </c>
      <c r="C279" s="271" t="s">
        <v>408</v>
      </c>
      <c r="D279" s="270">
        <v>154284627</v>
      </c>
      <c r="E279" s="270">
        <v>6387272744.2200003</v>
      </c>
      <c r="F279" s="270">
        <v>6317932875.2200003</v>
      </c>
      <c r="G279" s="270">
        <v>84944758</v>
      </c>
    </row>
    <row r="280" spans="1:7" hidden="1" x14ac:dyDescent="0.25">
      <c r="A280" s="271" t="s">
        <v>409</v>
      </c>
      <c r="B280" s="249">
        <f t="shared" si="4"/>
        <v>13</v>
      </c>
      <c r="C280" s="271" t="s">
        <v>408</v>
      </c>
      <c r="D280" s="270">
        <v>154284627</v>
      </c>
      <c r="E280" s="270">
        <v>6387272744.2200003</v>
      </c>
      <c r="F280" s="270">
        <v>6317932875.2200003</v>
      </c>
      <c r="G280" s="270">
        <v>84944758</v>
      </c>
    </row>
    <row r="281" spans="1:7" hidden="1" x14ac:dyDescent="0.25">
      <c r="A281" s="271" t="s">
        <v>410</v>
      </c>
      <c r="B281" s="249">
        <f t="shared" si="4"/>
        <v>9</v>
      </c>
      <c r="C281" s="271" t="s">
        <v>411</v>
      </c>
      <c r="D281" s="270">
        <v>0</v>
      </c>
      <c r="E281" s="270">
        <v>1619793200</v>
      </c>
      <c r="F281" s="270">
        <v>1619793200</v>
      </c>
      <c r="G281" s="270">
        <v>0</v>
      </c>
    </row>
    <row r="282" spans="1:7" hidden="1" x14ac:dyDescent="0.25">
      <c r="A282" s="271" t="s">
        <v>412</v>
      </c>
      <c r="B282" s="249">
        <f t="shared" si="4"/>
        <v>13</v>
      </c>
      <c r="C282" s="271" t="s">
        <v>411</v>
      </c>
      <c r="D282" s="270">
        <v>0</v>
      </c>
      <c r="E282" s="270">
        <v>1619793200</v>
      </c>
      <c r="F282" s="270">
        <v>1619793200</v>
      </c>
      <c r="G282" s="270">
        <v>0</v>
      </c>
    </row>
    <row r="283" spans="1:7" hidden="1" x14ac:dyDescent="0.25">
      <c r="A283" s="271" t="s">
        <v>413</v>
      </c>
      <c r="B283" s="249">
        <f t="shared" si="4"/>
        <v>9</v>
      </c>
      <c r="C283" s="271" t="s">
        <v>414</v>
      </c>
      <c r="D283" s="270">
        <v>0</v>
      </c>
      <c r="E283" s="270">
        <v>8317536978</v>
      </c>
      <c r="F283" s="270">
        <v>8335951612</v>
      </c>
      <c r="G283" s="270">
        <v>18414634</v>
      </c>
    </row>
    <row r="284" spans="1:7" hidden="1" x14ac:dyDescent="0.25">
      <c r="A284" s="271" t="s">
        <v>415</v>
      </c>
      <c r="B284" s="249">
        <f t="shared" si="4"/>
        <v>13</v>
      </c>
      <c r="C284" s="271" t="s">
        <v>414</v>
      </c>
      <c r="D284" s="270">
        <v>0</v>
      </c>
      <c r="E284" s="270">
        <v>8317536978</v>
      </c>
      <c r="F284" s="270">
        <v>8335951612</v>
      </c>
      <c r="G284" s="270">
        <v>18414634</v>
      </c>
    </row>
    <row r="285" spans="1:7" hidden="1" x14ac:dyDescent="0.25">
      <c r="A285" s="271" t="s">
        <v>416</v>
      </c>
      <c r="B285" s="249">
        <f t="shared" si="4"/>
        <v>9</v>
      </c>
      <c r="C285" s="271" t="s">
        <v>417</v>
      </c>
      <c r="D285" s="270">
        <v>0</v>
      </c>
      <c r="E285" s="270">
        <v>5060295678</v>
      </c>
      <c r="F285" s="270">
        <v>5060295678</v>
      </c>
      <c r="G285" s="270">
        <v>0</v>
      </c>
    </row>
    <row r="286" spans="1:7" hidden="1" x14ac:dyDescent="0.25">
      <c r="A286" s="271" t="s">
        <v>418</v>
      </c>
      <c r="B286" s="249">
        <f t="shared" si="4"/>
        <v>13</v>
      </c>
      <c r="C286" s="271" t="s">
        <v>417</v>
      </c>
      <c r="D286" s="270">
        <v>0</v>
      </c>
      <c r="E286" s="270">
        <v>5060295678</v>
      </c>
      <c r="F286" s="270">
        <v>5060295678</v>
      </c>
      <c r="G286" s="270">
        <v>0</v>
      </c>
    </row>
    <row r="287" spans="1:7" hidden="1" x14ac:dyDescent="0.25">
      <c r="A287" s="271" t="s">
        <v>419</v>
      </c>
      <c r="B287" s="249">
        <f t="shared" si="4"/>
        <v>9</v>
      </c>
      <c r="C287" s="271" t="s">
        <v>420</v>
      </c>
      <c r="D287" s="270">
        <v>0</v>
      </c>
      <c r="E287" s="270">
        <v>2693148900</v>
      </c>
      <c r="F287" s="270">
        <v>2693148900</v>
      </c>
      <c r="G287" s="270">
        <v>0</v>
      </c>
    </row>
    <row r="288" spans="1:7" hidden="1" x14ac:dyDescent="0.25">
      <c r="A288" s="271" t="s">
        <v>421</v>
      </c>
      <c r="B288" s="249">
        <f t="shared" si="4"/>
        <v>13</v>
      </c>
      <c r="C288" s="271" t="s">
        <v>420</v>
      </c>
      <c r="D288" s="270">
        <v>0</v>
      </c>
      <c r="E288" s="270">
        <v>2693148900</v>
      </c>
      <c r="F288" s="270">
        <v>2693148900</v>
      </c>
      <c r="G288" s="270">
        <v>0</v>
      </c>
    </row>
    <row r="289" spans="1:7" hidden="1" x14ac:dyDescent="0.25">
      <c r="A289" s="271" t="s">
        <v>422</v>
      </c>
      <c r="B289" s="249">
        <f t="shared" si="4"/>
        <v>9</v>
      </c>
      <c r="C289" s="271" t="s">
        <v>423</v>
      </c>
      <c r="D289" s="270">
        <v>0</v>
      </c>
      <c r="E289" s="270">
        <v>89791119.049999997</v>
      </c>
      <c r="F289" s="270">
        <v>89791119.049999997</v>
      </c>
      <c r="G289" s="270">
        <v>0</v>
      </c>
    </row>
    <row r="290" spans="1:7" hidden="1" x14ac:dyDescent="0.25">
      <c r="A290" s="271" t="s">
        <v>424</v>
      </c>
      <c r="B290" s="249">
        <f t="shared" si="4"/>
        <v>13</v>
      </c>
      <c r="C290" s="271" t="s">
        <v>423</v>
      </c>
      <c r="D290" s="270">
        <v>0</v>
      </c>
      <c r="E290" s="270">
        <v>89791119.049999997</v>
      </c>
      <c r="F290" s="270">
        <v>89791119.049999997</v>
      </c>
      <c r="G290" s="270">
        <v>0</v>
      </c>
    </row>
    <row r="291" spans="1:7" x14ac:dyDescent="0.25">
      <c r="A291" s="271" t="s">
        <v>425</v>
      </c>
      <c r="B291" s="249">
        <f t="shared" si="4"/>
        <v>6</v>
      </c>
      <c r="C291" s="271" t="s">
        <v>426</v>
      </c>
      <c r="D291" s="270">
        <v>3000640412.1300001</v>
      </c>
      <c r="E291" s="270">
        <v>279428458</v>
      </c>
      <c r="F291" s="270">
        <v>279428458</v>
      </c>
      <c r="G291" s="270">
        <v>3000640412.1300001</v>
      </c>
    </row>
    <row r="292" spans="1:7" hidden="1" x14ac:dyDescent="0.25">
      <c r="A292" s="271" t="s">
        <v>427</v>
      </c>
      <c r="B292" s="249">
        <f t="shared" si="4"/>
        <v>9</v>
      </c>
      <c r="C292" s="271" t="s">
        <v>403</v>
      </c>
      <c r="D292" s="270">
        <v>3000640412.1300001</v>
      </c>
      <c r="E292" s="270">
        <v>0</v>
      </c>
      <c r="F292" s="270">
        <v>0</v>
      </c>
      <c r="G292" s="270">
        <v>3000640412.1300001</v>
      </c>
    </row>
    <row r="293" spans="1:7" hidden="1" x14ac:dyDescent="0.25">
      <c r="A293" s="271" t="s">
        <v>428</v>
      </c>
      <c r="B293" s="249">
        <f t="shared" si="4"/>
        <v>13</v>
      </c>
      <c r="C293" s="271" t="s">
        <v>403</v>
      </c>
      <c r="D293" s="270">
        <v>3000640412.1300001</v>
      </c>
      <c r="E293" s="270">
        <v>0</v>
      </c>
      <c r="F293" s="270">
        <v>0</v>
      </c>
      <c r="G293" s="270">
        <v>3000640412.1300001</v>
      </c>
    </row>
    <row r="294" spans="1:7" hidden="1" x14ac:dyDescent="0.25">
      <c r="A294" s="271" t="s">
        <v>974</v>
      </c>
      <c r="B294" s="249">
        <f t="shared" si="4"/>
        <v>9</v>
      </c>
      <c r="C294" s="271" t="s">
        <v>972</v>
      </c>
      <c r="D294" s="270">
        <v>0</v>
      </c>
      <c r="E294" s="270">
        <v>279428458</v>
      </c>
      <c r="F294" s="270">
        <v>279428458</v>
      </c>
      <c r="G294" s="270">
        <v>0</v>
      </c>
    </row>
    <row r="295" spans="1:7" hidden="1" x14ac:dyDescent="0.25">
      <c r="A295" s="271" t="s">
        <v>973</v>
      </c>
      <c r="B295" s="249">
        <f t="shared" si="4"/>
        <v>13</v>
      </c>
      <c r="C295" s="271" t="s">
        <v>972</v>
      </c>
      <c r="D295" s="270">
        <v>0</v>
      </c>
      <c r="E295" s="270">
        <v>279428458</v>
      </c>
      <c r="F295" s="270">
        <v>279428458</v>
      </c>
      <c r="G295" s="270">
        <v>0</v>
      </c>
    </row>
    <row r="296" spans="1:7" hidden="1" x14ac:dyDescent="0.25">
      <c r="A296" s="271" t="s">
        <v>429</v>
      </c>
      <c r="B296" s="249">
        <f t="shared" si="4"/>
        <v>3</v>
      </c>
      <c r="C296" s="271" t="s">
        <v>430</v>
      </c>
      <c r="D296" s="270">
        <v>7203810563.8500004</v>
      </c>
      <c r="E296" s="270">
        <v>1766153173.1099999</v>
      </c>
      <c r="F296" s="270">
        <v>3218325196.5799999</v>
      </c>
      <c r="G296" s="270">
        <v>8655982587.3199997</v>
      </c>
    </row>
    <row r="297" spans="1:7" x14ac:dyDescent="0.25">
      <c r="A297" s="271" t="s">
        <v>431</v>
      </c>
      <c r="B297" s="249">
        <f t="shared" si="4"/>
        <v>6</v>
      </c>
      <c r="C297" s="271" t="s">
        <v>432</v>
      </c>
      <c r="D297" s="270">
        <v>7203810563.8500004</v>
      </c>
      <c r="E297" s="270">
        <v>1766153173.1099999</v>
      </c>
      <c r="F297" s="270">
        <v>3218325196.5799999</v>
      </c>
      <c r="G297" s="270">
        <v>8655982587.3199997</v>
      </c>
    </row>
    <row r="298" spans="1:7" hidden="1" x14ac:dyDescent="0.25">
      <c r="A298" s="271" t="s">
        <v>433</v>
      </c>
      <c r="B298" s="249">
        <f t="shared" si="4"/>
        <v>9</v>
      </c>
      <c r="C298" s="271" t="s">
        <v>434</v>
      </c>
      <c r="D298" s="270">
        <v>7203810563.8500004</v>
      </c>
      <c r="E298" s="270">
        <v>1766153173.1099999</v>
      </c>
      <c r="F298" s="270">
        <v>3218325196.5799999</v>
      </c>
      <c r="G298" s="270">
        <v>8655982587.3199997</v>
      </c>
    </row>
    <row r="299" spans="1:7" hidden="1" x14ac:dyDescent="0.25">
      <c r="A299" s="271" t="s">
        <v>435</v>
      </c>
      <c r="B299" s="249">
        <f t="shared" si="4"/>
        <v>13</v>
      </c>
      <c r="C299" s="271" t="s">
        <v>434</v>
      </c>
      <c r="D299" s="270">
        <v>7203810563.8500004</v>
      </c>
      <c r="E299" s="270">
        <v>1766153173.1099999</v>
      </c>
      <c r="F299" s="270">
        <v>3218325196.5799999</v>
      </c>
      <c r="G299" s="270">
        <v>8655982587.3199997</v>
      </c>
    </row>
    <row r="300" spans="1:7" hidden="1" x14ac:dyDescent="0.25">
      <c r="A300" s="271" t="s">
        <v>436</v>
      </c>
      <c r="B300" s="249">
        <f t="shared" si="4"/>
        <v>1</v>
      </c>
      <c r="C300" s="271" t="s">
        <v>437</v>
      </c>
      <c r="D300" s="270">
        <v>150915841986.23901</v>
      </c>
      <c r="E300" s="270">
        <v>17544519</v>
      </c>
      <c r="F300" s="270">
        <v>8105593</v>
      </c>
      <c r="G300" s="270">
        <v>150906403060.23901</v>
      </c>
    </row>
    <row r="301" spans="1:7" hidden="1" x14ac:dyDescent="0.25">
      <c r="A301" s="271" t="s">
        <v>438</v>
      </c>
      <c r="B301" s="249">
        <f t="shared" si="4"/>
        <v>3</v>
      </c>
      <c r="C301" s="271" t="s">
        <v>439</v>
      </c>
      <c r="D301" s="270">
        <v>150915841986.23901</v>
      </c>
      <c r="E301" s="270">
        <v>17544519</v>
      </c>
      <c r="F301" s="270">
        <v>8105593</v>
      </c>
      <c r="G301" s="270">
        <v>150906403060.23901</v>
      </c>
    </row>
    <row r="302" spans="1:7" x14ac:dyDescent="0.25">
      <c r="A302" s="271" t="s">
        <v>440</v>
      </c>
      <c r="B302" s="249">
        <f t="shared" si="4"/>
        <v>6</v>
      </c>
      <c r="C302" s="271" t="s">
        <v>441</v>
      </c>
      <c r="D302" s="270">
        <v>-53788504787.151001</v>
      </c>
      <c r="E302" s="270">
        <v>0</v>
      </c>
      <c r="F302" s="270">
        <v>0</v>
      </c>
      <c r="G302" s="270">
        <v>-53788504787.151001</v>
      </c>
    </row>
    <row r="303" spans="1:7" hidden="1" x14ac:dyDescent="0.25">
      <c r="A303" s="271" t="s">
        <v>442</v>
      </c>
      <c r="B303" s="249">
        <f t="shared" si="4"/>
        <v>9</v>
      </c>
      <c r="C303" s="271" t="s">
        <v>443</v>
      </c>
      <c r="D303" s="270">
        <v>-53788504787.151001</v>
      </c>
      <c r="E303" s="270">
        <v>0</v>
      </c>
      <c r="F303" s="270">
        <v>0</v>
      </c>
      <c r="G303" s="270">
        <v>-53788504787.151001</v>
      </c>
    </row>
    <row r="304" spans="1:7" hidden="1" x14ac:dyDescent="0.25">
      <c r="A304" s="271" t="s">
        <v>444</v>
      </c>
      <c r="B304" s="249">
        <f t="shared" si="4"/>
        <v>13</v>
      </c>
      <c r="C304" s="271" t="s">
        <v>445</v>
      </c>
      <c r="D304" s="270">
        <v>-53788504787.151001</v>
      </c>
      <c r="E304" s="270">
        <v>0</v>
      </c>
      <c r="F304" s="270">
        <v>0</v>
      </c>
      <c r="G304" s="270">
        <v>-53788504787.151001</v>
      </c>
    </row>
    <row r="305" spans="1:7" x14ac:dyDescent="0.25">
      <c r="A305" s="271" t="s">
        <v>446</v>
      </c>
      <c r="B305" s="249">
        <f t="shared" si="4"/>
        <v>6</v>
      </c>
      <c r="C305" s="271" t="s">
        <v>447</v>
      </c>
      <c r="D305" s="270">
        <v>204704346773.39001</v>
      </c>
      <c r="E305" s="270">
        <v>17544519</v>
      </c>
      <c r="F305" s="270">
        <v>8105593</v>
      </c>
      <c r="G305" s="270">
        <v>204694907847.39001</v>
      </c>
    </row>
    <row r="306" spans="1:7" hidden="1" x14ac:dyDescent="0.25">
      <c r="A306" s="271" t="s">
        <v>448</v>
      </c>
      <c r="B306" s="249">
        <f t="shared" si="4"/>
        <v>9</v>
      </c>
      <c r="C306" s="271" t="s">
        <v>449</v>
      </c>
      <c r="D306" s="270">
        <v>215445924403.70001</v>
      </c>
      <c r="E306" s="270">
        <v>0</v>
      </c>
      <c r="F306" s="270">
        <v>0</v>
      </c>
      <c r="G306" s="270">
        <v>215445924403.70001</v>
      </c>
    </row>
    <row r="307" spans="1:7" hidden="1" x14ac:dyDescent="0.25">
      <c r="A307" s="271" t="s">
        <v>450</v>
      </c>
      <c r="B307" s="249">
        <f t="shared" si="4"/>
        <v>13</v>
      </c>
      <c r="C307" s="271" t="s">
        <v>449</v>
      </c>
      <c r="D307" s="270">
        <v>220003710979.48001</v>
      </c>
      <c r="E307" s="270">
        <v>0</v>
      </c>
      <c r="F307" s="270">
        <v>0</v>
      </c>
      <c r="G307" s="270">
        <v>220003710979.48001</v>
      </c>
    </row>
    <row r="308" spans="1:7" ht="30" hidden="1" x14ac:dyDescent="0.25">
      <c r="A308" s="271" t="s">
        <v>451</v>
      </c>
      <c r="B308" s="249">
        <f t="shared" si="4"/>
        <v>13</v>
      </c>
      <c r="C308" s="271" t="s">
        <v>452</v>
      </c>
      <c r="D308" s="270">
        <v>-4557786575.7799997</v>
      </c>
      <c r="E308" s="270">
        <v>0</v>
      </c>
      <c r="F308" s="270">
        <v>0</v>
      </c>
      <c r="G308" s="270">
        <v>-4557786575.7799997</v>
      </c>
    </row>
    <row r="309" spans="1:7" hidden="1" x14ac:dyDescent="0.25">
      <c r="A309" s="271" t="s">
        <v>453</v>
      </c>
      <c r="B309" s="249">
        <f t="shared" si="4"/>
        <v>9</v>
      </c>
      <c r="C309" s="271" t="s">
        <v>454</v>
      </c>
      <c r="D309" s="270">
        <v>-10741577630.309999</v>
      </c>
      <c r="E309" s="270">
        <v>17544519</v>
      </c>
      <c r="F309" s="270">
        <v>8105593</v>
      </c>
      <c r="G309" s="270">
        <v>-10751016556.309999</v>
      </c>
    </row>
    <row r="310" spans="1:7" hidden="1" x14ac:dyDescent="0.25">
      <c r="A310" s="271" t="s">
        <v>455</v>
      </c>
      <c r="B310" s="249">
        <f t="shared" si="4"/>
        <v>13</v>
      </c>
      <c r="C310" s="271" t="s">
        <v>454</v>
      </c>
      <c r="D310" s="270">
        <v>-7448601463.5200005</v>
      </c>
      <c r="E310" s="270">
        <v>0</v>
      </c>
      <c r="F310" s="270">
        <v>0</v>
      </c>
      <c r="G310" s="270">
        <v>-7448601463.5200005</v>
      </c>
    </row>
    <row r="311" spans="1:7" ht="30" hidden="1" x14ac:dyDescent="0.25">
      <c r="A311" s="271" t="s">
        <v>456</v>
      </c>
      <c r="B311" s="249">
        <f t="shared" si="4"/>
        <v>13</v>
      </c>
      <c r="C311" s="271" t="s">
        <v>452</v>
      </c>
      <c r="D311" s="270">
        <v>-3292976166.79</v>
      </c>
      <c r="E311" s="270">
        <v>17544519</v>
      </c>
      <c r="F311" s="270">
        <v>8105593</v>
      </c>
      <c r="G311" s="270">
        <v>-3302415092.79</v>
      </c>
    </row>
    <row r="312" spans="1:7" hidden="1" x14ac:dyDescent="0.25">
      <c r="A312" s="271" t="s">
        <v>459</v>
      </c>
      <c r="B312" s="249">
        <f t="shared" si="4"/>
        <v>1</v>
      </c>
      <c r="C312" s="271" t="s">
        <v>460</v>
      </c>
      <c r="D312" s="270">
        <v>164292307401.44</v>
      </c>
      <c r="E312" s="270">
        <v>270222219.56999999</v>
      </c>
      <c r="F312" s="270">
        <v>161669359288.92999</v>
      </c>
      <c r="G312" s="270">
        <v>325691444470.79999</v>
      </c>
    </row>
    <row r="313" spans="1:7" hidden="1" x14ac:dyDescent="0.25">
      <c r="A313" s="271" t="s">
        <v>461</v>
      </c>
      <c r="B313" s="249">
        <f t="shared" si="4"/>
        <v>3</v>
      </c>
      <c r="C313" s="271" t="s">
        <v>462</v>
      </c>
      <c r="D313" s="270">
        <v>2689108</v>
      </c>
      <c r="E313" s="270">
        <v>235022</v>
      </c>
      <c r="F313" s="270">
        <v>5199566</v>
      </c>
      <c r="G313" s="270">
        <v>7653652</v>
      </c>
    </row>
    <row r="314" spans="1:7" ht="30" x14ac:dyDescent="0.25">
      <c r="A314" s="271" t="s">
        <v>463</v>
      </c>
      <c r="B314" s="249">
        <f t="shared" si="4"/>
        <v>6</v>
      </c>
      <c r="C314" s="271" t="s">
        <v>951</v>
      </c>
      <c r="D314" s="270">
        <v>2689108</v>
      </c>
      <c r="E314" s="270">
        <v>235022</v>
      </c>
      <c r="F314" s="270">
        <v>5199566</v>
      </c>
      <c r="G314" s="270">
        <v>7653652</v>
      </c>
    </row>
    <row r="315" spans="1:7" hidden="1" x14ac:dyDescent="0.25">
      <c r="A315" s="271" t="s">
        <v>464</v>
      </c>
      <c r="B315" s="249">
        <f t="shared" si="4"/>
        <v>9</v>
      </c>
      <c r="C315" s="271" t="s">
        <v>28</v>
      </c>
      <c r="D315" s="270">
        <v>2689108</v>
      </c>
      <c r="E315" s="270">
        <v>235022</v>
      </c>
      <c r="F315" s="270">
        <v>5199566</v>
      </c>
      <c r="G315" s="270">
        <v>7653652</v>
      </c>
    </row>
    <row r="316" spans="1:7" hidden="1" x14ac:dyDescent="0.25">
      <c r="A316" s="271" t="s">
        <v>465</v>
      </c>
      <c r="B316" s="249">
        <f t="shared" si="4"/>
        <v>13</v>
      </c>
      <c r="C316" s="271" t="s">
        <v>28</v>
      </c>
      <c r="D316" s="270">
        <v>2689108</v>
      </c>
      <c r="E316" s="270">
        <v>235022</v>
      </c>
      <c r="F316" s="270">
        <v>5199566</v>
      </c>
      <c r="G316" s="270">
        <v>7653652</v>
      </c>
    </row>
    <row r="317" spans="1:7" hidden="1" x14ac:dyDescent="0.25">
      <c r="A317" s="271" t="s">
        <v>993</v>
      </c>
      <c r="B317" s="249">
        <f t="shared" si="4"/>
        <v>3</v>
      </c>
      <c r="C317" s="271" t="s">
        <v>466</v>
      </c>
      <c r="D317" s="270">
        <v>149050</v>
      </c>
      <c r="E317" s="270">
        <v>0</v>
      </c>
      <c r="F317" s="270">
        <v>929850</v>
      </c>
      <c r="G317" s="270">
        <v>1078900</v>
      </c>
    </row>
    <row r="318" spans="1:7" x14ac:dyDescent="0.25">
      <c r="A318" s="271" t="s">
        <v>994</v>
      </c>
      <c r="B318" s="249">
        <f t="shared" si="4"/>
        <v>6</v>
      </c>
      <c r="C318" s="271" t="s">
        <v>995</v>
      </c>
      <c r="D318" s="270">
        <v>149050</v>
      </c>
      <c r="E318" s="270">
        <v>0</v>
      </c>
      <c r="F318" s="270">
        <v>929850</v>
      </c>
      <c r="G318" s="270">
        <v>1078900</v>
      </c>
    </row>
    <row r="319" spans="1:7" hidden="1" x14ac:dyDescent="0.25">
      <c r="A319" s="271" t="s">
        <v>996</v>
      </c>
      <c r="B319" s="249">
        <f t="shared" si="4"/>
        <v>9</v>
      </c>
      <c r="C319" s="271" t="s">
        <v>997</v>
      </c>
      <c r="D319" s="270">
        <v>149050</v>
      </c>
      <c r="E319" s="270">
        <v>0</v>
      </c>
      <c r="F319" s="270">
        <v>929850</v>
      </c>
      <c r="G319" s="270">
        <v>1078900</v>
      </c>
    </row>
    <row r="320" spans="1:7" hidden="1" x14ac:dyDescent="0.25">
      <c r="A320" s="271" t="s">
        <v>998</v>
      </c>
      <c r="B320" s="249">
        <f t="shared" si="4"/>
        <v>13</v>
      </c>
      <c r="C320" s="271" t="s">
        <v>997</v>
      </c>
      <c r="D320" s="270">
        <v>149050</v>
      </c>
      <c r="E320" s="270">
        <v>0</v>
      </c>
      <c r="F320" s="270">
        <v>929850</v>
      </c>
      <c r="G320" s="270">
        <v>1078900</v>
      </c>
    </row>
    <row r="321" spans="1:7" hidden="1" x14ac:dyDescent="0.25">
      <c r="A321" s="271" t="s">
        <v>467</v>
      </c>
      <c r="B321" s="249">
        <f t="shared" si="4"/>
        <v>3</v>
      </c>
      <c r="C321" s="271" t="s">
        <v>468</v>
      </c>
      <c r="D321" s="270">
        <v>163812751660.70999</v>
      </c>
      <c r="E321" s="270">
        <v>33043970.350000001</v>
      </c>
      <c r="F321" s="270">
        <v>159016512931.07001</v>
      </c>
      <c r="G321" s="270">
        <v>322796220621.42999</v>
      </c>
    </row>
    <row r="322" spans="1:7" x14ac:dyDescent="0.25">
      <c r="A322" s="271" t="s">
        <v>469</v>
      </c>
      <c r="B322" s="249">
        <f t="shared" si="4"/>
        <v>6</v>
      </c>
      <c r="C322" s="271" t="s">
        <v>470</v>
      </c>
      <c r="D322" s="270">
        <v>153544721794.70999</v>
      </c>
      <c r="E322" s="270">
        <v>33043970.350000001</v>
      </c>
      <c r="F322" s="270">
        <v>149244401121.07001</v>
      </c>
      <c r="G322" s="270">
        <v>302756078945.42999</v>
      </c>
    </row>
    <row r="323" spans="1:7" hidden="1" x14ac:dyDescent="0.25">
      <c r="A323" s="271" t="s">
        <v>471</v>
      </c>
      <c r="B323" s="249">
        <f t="shared" si="4"/>
        <v>9</v>
      </c>
      <c r="C323" s="271" t="s">
        <v>472</v>
      </c>
      <c r="D323" s="270">
        <v>136072720669.02</v>
      </c>
      <c r="E323" s="270">
        <v>33043970.350000001</v>
      </c>
      <c r="F323" s="270">
        <v>122635235248.25</v>
      </c>
      <c r="G323" s="270">
        <v>258674911946.92001</v>
      </c>
    </row>
    <row r="324" spans="1:7" hidden="1" x14ac:dyDescent="0.25">
      <c r="A324" s="271" t="s">
        <v>473</v>
      </c>
      <c r="B324" s="249">
        <f t="shared" si="4"/>
        <v>9</v>
      </c>
      <c r="C324" s="271" t="s">
        <v>474</v>
      </c>
      <c r="D324" s="270">
        <v>17472001125.689999</v>
      </c>
      <c r="E324" s="270">
        <v>0</v>
      </c>
      <c r="F324" s="270">
        <v>26609165872.82</v>
      </c>
      <c r="G324" s="270">
        <v>44081166998.510002</v>
      </c>
    </row>
    <row r="325" spans="1:7" x14ac:dyDescent="0.25">
      <c r="A325" s="271" t="s">
        <v>475</v>
      </c>
      <c r="B325" s="249">
        <f t="shared" si="4"/>
        <v>6</v>
      </c>
      <c r="C325" s="271" t="s">
        <v>476</v>
      </c>
      <c r="D325" s="270">
        <v>10268029866</v>
      </c>
      <c r="E325" s="270">
        <v>0</v>
      </c>
      <c r="F325" s="270">
        <v>9772111810</v>
      </c>
      <c r="G325" s="270">
        <v>20040141676</v>
      </c>
    </row>
    <row r="326" spans="1:7" hidden="1" x14ac:dyDescent="0.25">
      <c r="A326" s="271" t="s">
        <v>477</v>
      </c>
      <c r="B326" s="249">
        <f t="shared" si="4"/>
        <v>9</v>
      </c>
      <c r="C326" s="271" t="s">
        <v>478</v>
      </c>
      <c r="D326" s="270">
        <v>10268029866</v>
      </c>
      <c r="E326" s="270">
        <v>0</v>
      </c>
      <c r="F326" s="270">
        <v>9772111810</v>
      </c>
      <c r="G326" s="270">
        <v>20040141676</v>
      </c>
    </row>
    <row r="327" spans="1:7" hidden="1" x14ac:dyDescent="0.25">
      <c r="A327" s="271" t="s">
        <v>479</v>
      </c>
      <c r="B327" s="249">
        <f t="shared" si="4"/>
        <v>3</v>
      </c>
      <c r="C327" s="271" t="s">
        <v>480</v>
      </c>
      <c r="D327" s="270">
        <v>476717582.73000002</v>
      </c>
      <c r="E327" s="270">
        <v>236943227.22</v>
      </c>
      <c r="F327" s="270">
        <v>2646716941.8600001</v>
      </c>
      <c r="G327" s="270">
        <v>2886491297.3699999</v>
      </c>
    </row>
    <row r="328" spans="1:7" x14ac:dyDescent="0.25">
      <c r="A328" s="271" t="s">
        <v>950</v>
      </c>
      <c r="B328" s="249">
        <f t="shared" si="4"/>
        <v>6</v>
      </c>
      <c r="C328" s="271" t="s">
        <v>909</v>
      </c>
      <c r="D328" s="270">
        <v>125355477.56</v>
      </c>
      <c r="E328" s="270">
        <v>0.01</v>
      </c>
      <c r="F328" s="270">
        <v>136603782.62</v>
      </c>
      <c r="G328" s="270">
        <v>261959260.16999999</v>
      </c>
    </row>
    <row r="329" spans="1:7" ht="30" hidden="1" x14ac:dyDescent="0.25">
      <c r="A329" s="271" t="s">
        <v>949</v>
      </c>
      <c r="B329" s="249">
        <f t="shared" si="4"/>
        <v>9</v>
      </c>
      <c r="C329" s="271" t="s">
        <v>947</v>
      </c>
      <c r="D329" s="270">
        <v>125355477.56</v>
      </c>
      <c r="E329" s="270">
        <v>0.01</v>
      </c>
      <c r="F329" s="270">
        <v>136603782.62</v>
      </c>
      <c r="G329" s="270">
        <v>261959260.16999999</v>
      </c>
    </row>
    <row r="330" spans="1:7" ht="30" hidden="1" x14ac:dyDescent="0.25">
      <c r="A330" s="271" t="s">
        <v>948</v>
      </c>
      <c r="B330" s="249">
        <f t="shared" ref="B330:B393" si="5">LEN(A330)</f>
        <v>13</v>
      </c>
      <c r="C330" s="271" t="s">
        <v>947</v>
      </c>
      <c r="D330" s="270">
        <v>125355477.56</v>
      </c>
      <c r="E330" s="270">
        <v>0.01</v>
      </c>
      <c r="F330" s="270">
        <v>136603782.62</v>
      </c>
      <c r="G330" s="270">
        <v>261959260.16999999</v>
      </c>
    </row>
    <row r="331" spans="1:7" x14ac:dyDescent="0.25">
      <c r="A331" s="271" t="s">
        <v>481</v>
      </c>
      <c r="B331" s="249">
        <f t="shared" si="5"/>
        <v>6</v>
      </c>
      <c r="C331" s="271" t="s">
        <v>482</v>
      </c>
      <c r="D331" s="270">
        <v>277580670.97000003</v>
      </c>
      <c r="E331" s="270">
        <v>236943227.21000001</v>
      </c>
      <c r="F331" s="270">
        <v>870927887.61000001</v>
      </c>
      <c r="G331" s="270">
        <v>911565331.37</v>
      </c>
    </row>
    <row r="332" spans="1:7" hidden="1" x14ac:dyDescent="0.25">
      <c r="A332" s="271" t="s">
        <v>483</v>
      </c>
      <c r="B332" s="249">
        <f t="shared" si="5"/>
        <v>9</v>
      </c>
      <c r="C332" s="271" t="s">
        <v>41</v>
      </c>
      <c r="D332" s="270">
        <v>146887125.97</v>
      </c>
      <c r="E332" s="270">
        <v>233523008.21000001</v>
      </c>
      <c r="F332" s="270">
        <v>321104024.45999998</v>
      </c>
      <c r="G332" s="270">
        <v>234468142.22</v>
      </c>
    </row>
    <row r="333" spans="1:7" hidden="1" x14ac:dyDescent="0.25">
      <c r="A333" s="271" t="s">
        <v>484</v>
      </c>
      <c r="B333" s="249">
        <f t="shared" si="5"/>
        <v>13</v>
      </c>
      <c r="C333" s="271" t="s">
        <v>485</v>
      </c>
      <c r="D333" s="270">
        <v>146887125.97</v>
      </c>
      <c r="E333" s="270">
        <v>233523008.21000001</v>
      </c>
      <c r="F333" s="270">
        <v>321104024.45999998</v>
      </c>
      <c r="G333" s="270">
        <v>234468142.22</v>
      </c>
    </row>
    <row r="334" spans="1:7" hidden="1" x14ac:dyDescent="0.25">
      <c r="A334" s="271" t="s">
        <v>486</v>
      </c>
      <c r="B334" s="249">
        <f t="shared" si="5"/>
        <v>9</v>
      </c>
      <c r="C334" s="271" t="s">
        <v>33</v>
      </c>
      <c r="D334" s="270">
        <v>121590800</v>
      </c>
      <c r="E334" s="270">
        <v>0</v>
      </c>
      <c r="F334" s="270">
        <v>384528855.99000001</v>
      </c>
      <c r="G334" s="270">
        <v>506119655.99000001</v>
      </c>
    </row>
    <row r="335" spans="1:7" hidden="1" x14ac:dyDescent="0.25">
      <c r="A335" s="271" t="s">
        <v>487</v>
      </c>
      <c r="B335" s="249">
        <f t="shared" si="5"/>
        <v>13</v>
      </c>
      <c r="C335" s="271" t="s">
        <v>33</v>
      </c>
      <c r="D335" s="270">
        <v>121590800</v>
      </c>
      <c r="E335" s="270">
        <v>0</v>
      </c>
      <c r="F335" s="270">
        <v>384528855.99000001</v>
      </c>
      <c r="G335" s="270">
        <v>506119655.99000001</v>
      </c>
    </row>
    <row r="336" spans="1:7" hidden="1" x14ac:dyDescent="0.25">
      <c r="A336" s="271" t="s">
        <v>936</v>
      </c>
      <c r="B336" s="249">
        <f t="shared" si="5"/>
        <v>9</v>
      </c>
      <c r="C336" s="271" t="s">
        <v>934</v>
      </c>
      <c r="D336" s="270">
        <v>9054040</v>
      </c>
      <c r="E336" s="270">
        <v>3419755</v>
      </c>
      <c r="F336" s="270">
        <v>165055410.59999999</v>
      </c>
      <c r="G336" s="270">
        <v>170689695.59999999</v>
      </c>
    </row>
    <row r="337" spans="1:7" hidden="1" x14ac:dyDescent="0.25">
      <c r="A337" s="271" t="s">
        <v>937</v>
      </c>
      <c r="B337" s="249">
        <f t="shared" si="5"/>
        <v>13</v>
      </c>
      <c r="C337" s="271" t="s">
        <v>934</v>
      </c>
      <c r="D337" s="270">
        <v>9054040</v>
      </c>
      <c r="E337" s="270">
        <v>3419755</v>
      </c>
      <c r="F337" s="270">
        <v>165055410.59999999</v>
      </c>
      <c r="G337" s="270">
        <v>170689695.59999999</v>
      </c>
    </row>
    <row r="338" spans="1:7" hidden="1" x14ac:dyDescent="0.25">
      <c r="A338" s="271" t="s">
        <v>488</v>
      </c>
      <c r="B338" s="249">
        <f t="shared" si="5"/>
        <v>9</v>
      </c>
      <c r="C338" s="271" t="s">
        <v>489</v>
      </c>
      <c r="D338" s="270">
        <v>48705</v>
      </c>
      <c r="E338" s="270">
        <v>464</v>
      </c>
      <c r="F338" s="270">
        <v>239596.56</v>
      </c>
      <c r="G338" s="270">
        <v>287837.56</v>
      </c>
    </row>
    <row r="339" spans="1:7" hidden="1" x14ac:dyDescent="0.25">
      <c r="A339" s="271" t="s">
        <v>490</v>
      </c>
      <c r="B339" s="249">
        <f t="shared" si="5"/>
        <v>13</v>
      </c>
      <c r="C339" s="271" t="s">
        <v>491</v>
      </c>
      <c r="D339" s="270">
        <v>8475</v>
      </c>
      <c r="E339" s="270">
        <v>380</v>
      </c>
      <c r="F339" s="270">
        <v>4439.5600000000004</v>
      </c>
      <c r="G339" s="270">
        <v>12534.56</v>
      </c>
    </row>
    <row r="340" spans="1:7" hidden="1" x14ac:dyDescent="0.25">
      <c r="A340" s="271" t="s">
        <v>836</v>
      </c>
      <c r="B340" s="249">
        <f t="shared" si="5"/>
        <v>13</v>
      </c>
      <c r="C340" s="271" t="s">
        <v>835</v>
      </c>
      <c r="D340" s="270">
        <v>40230</v>
      </c>
      <c r="E340" s="270">
        <v>84</v>
      </c>
      <c r="F340" s="270">
        <v>235157</v>
      </c>
      <c r="G340" s="270">
        <v>275303</v>
      </c>
    </row>
    <row r="341" spans="1:7" x14ac:dyDescent="0.25">
      <c r="A341" s="271" t="s">
        <v>946</v>
      </c>
      <c r="B341" s="249">
        <f t="shared" si="5"/>
        <v>6</v>
      </c>
      <c r="C341" s="271" t="s">
        <v>945</v>
      </c>
      <c r="D341" s="270">
        <v>73781434.200000003</v>
      </c>
      <c r="E341" s="270">
        <v>0</v>
      </c>
      <c r="F341" s="270">
        <v>1639185271.6300001</v>
      </c>
      <c r="G341" s="270">
        <v>1712966705.8299999</v>
      </c>
    </row>
    <row r="342" spans="1:7" hidden="1" x14ac:dyDescent="0.25">
      <c r="A342" s="271" t="s">
        <v>944</v>
      </c>
      <c r="B342" s="249">
        <f t="shared" si="5"/>
        <v>9</v>
      </c>
      <c r="C342" s="271" t="s">
        <v>942</v>
      </c>
      <c r="D342" s="270">
        <v>73781434.200000003</v>
      </c>
      <c r="E342" s="270">
        <v>0</v>
      </c>
      <c r="F342" s="270">
        <v>1639185271.6300001</v>
      </c>
      <c r="G342" s="270">
        <v>1712966705.8299999</v>
      </c>
    </row>
    <row r="343" spans="1:7" hidden="1" x14ac:dyDescent="0.25">
      <c r="A343" s="271" t="s">
        <v>943</v>
      </c>
      <c r="B343" s="249">
        <f t="shared" si="5"/>
        <v>13</v>
      </c>
      <c r="C343" s="271" t="s">
        <v>942</v>
      </c>
      <c r="D343" s="270">
        <v>73781434.200000003</v>
      </c>
      <c r="E343" s="270">
        <v>0</v>
      </c>
      <c r="F343" s="270">
        <v>1639185271.6300001</v>
      </c>
      <c r="G343" s="270">
        <v>1712966705.8299999</v>
      </c>
    </row>
    <row r="344" spans="1:7" hidden="1" x14ac:dyDescent="0.25">
      <c r="A344" s="271" t="s">
        <v>492</v>
      </c>
      <c r="B344" s="249">
        <f t="shared" si="5"/>
        <v>1</v>
      </c>
      <c r="C344" s="271" t="s">
        <v>493</v>
      </c>
      <c r="D344" s="270">
        <v>165251459753.91</v>
      </c>
      <c r="E344" s="270">
        <v>159548410305.22</v>
      </c>
      <c r="F344" s="270">
        <v>12949900320.360001</v>
      </c>
      <c r="G344" s="270">
        <v>311849969738.77002</v>
      </c>
    </row>
    <row r="345" spans="1:7" hidden="1" x14ac:dyDescent="0.25">
      <c r="A345" s="271" t="s">
        <v>494</v>
      </c>
      <c r="B345" s="249">
        <f t="shared" si="5"/>
        <v>3</v>
      </c>
      <c r="C345" s="271" t="s">
        <v>495</v>
      </c>
      <c r="D345" s="270">
        <v>160934853925.95001</v>
      </c>
      <c r="E345" s="270">
        <v>153207824358.25</v>
      </c>
      <c r="F345" s="270">
        <v>12290778826.969999</v>
      </c>
      <c r="G345" s="270">
        <v>301851899457.22998</v>
      </c>
    </row>
    <row r="346" spans="1:7" x14ac:dyDescent="0.25">
      <c r="A346" s="271" t="s">
        <v>496</v>
      </c>
      <c r="B346" s="249">
        <f t="shared" si="5"/>
        <v>6</v>
      </c>
      <c r="C346" s="271" t="s">
        <v>497</v>
      </c>
      <c r="D346" s="270">
        <v>60481651181</v>
      </c>
      <c r="E346" s="270">
        <v>51281918885</v>
      </c>
      <c r="F346" s="270">
        <v>6668012</v>
      </c>
      <c r="G346" s="270">
        <v>111756902054</v>
      </c>
    </row>
    <row r="347" spans="1:7" hidden="1" x14ac:dyDescent="0.25">
      <c r="A347" s="271" t="s">
        <v>498</v>
      </c>
      <c r="B347" s="249">
        <f t="shared" si="5"/>
        <v>9</v>
      </c>
      <c r="C347" s="271" t="s">
        <v>499</v>
      </c>
      <c r="D347" s="270">
        <v>46120507526</v>
      </c>
      <c r="E347" s="270">
        <v>39556947271</v>
      </c>
      <c r="F347" s="270">
        <v>6668012</v>
      </c>
      <c r="G347" s="270">
        <v>85670786785</v>
      </c>
    </row>
    <row r="348" spans="1:7" hidden="1" x14ac:dyDescent="0.25">
      <c r="A348" s="271" t="s">
        <v>500</v>
      </c>
      <c r="B348" s="249">
        <f t="shared" si="5"/>
        <v>13</v>
      </c>
      <c r="C348" s="271" t="s">
        <v>499</v>
      </c>
      <c r="D348" s="270">
        <v>46120507526</v>
      </c>
      <c r="E348" s="270">
        <v>39556947271</v>
      </c>
      <c r="F348" s="270">
        <v>6668012</v>
      </c>
      <c r="G348" s="270">
        <v>85670786785</v>
      </c>
    </row>
    <row r="349" spans="1:7" hidden="1" x14ac:dyDescent="0.25">
      <c r="A349" s="271" t="s">
        <v>501</v>
      </c>
      <c r="B349" s="249">
        <f t="shared" si="5"/>
        <v>9</v>
      </c>
      <c r="C349" s="271" t="s">
        <v>502</v>
      </c>
      <c r="D349" s="270">
        <v>94732761</v>
      </c>
      <c r="E349" s="270">
        <v>132921750</v>
      </c>
      <c r="F349" s="270">
        <v>0</v>
      </c>
      <c r="G349" s="270">
        <v>227654511</v>
      </c>
    </row>
    <row r="350" spans="1:7" hidden="1" x14ac:dyDescent="0.25">
      <c r="A350" s="271" t="s">
        <v>503</v>
      </c>
      <c r="B350" s="249">
        <f t="shared" si="5"/>
        <v>13</v>
      </c>
      <c r="C350" s="271" t="s">
        <v>502</v>
      </c>
      <c r="D350" s="270">
        <v>94732761</v>
      </c>
      <c r="E350" s="270">
        <v>132921750</v>
      </c>
      <c r="F350" s="270">
        <v>0</v>
      </c>
      <c r="G350" s="270">
        <v>227654511</v>
      </c>
    </row>
    <row r="351" spans="1:7" hidden="1" x14ac:dyDescent="0.25">
      <c r="A351" s="271" t="s">
        <v>504</v>
      </c>
      <c r="B351" s="249">
        <f t="shared" si="5"/>
        <v>9</v>
      </c>
      <c r="C351" s="271" t="s">
        <v>505</v>
      </c>
      <c r="D351" s="270">
        <v>10838178446</v>
      </c>
      <c r="E351" s="270">
        <v>8644606176</v>
      </c>
      <c r="F351" s="270">
        <v>0</v>
      </c>
      <c r="G351" s="270">
        <v>19482784622</v>
      </c>
    </row>
    <row r="352" spans="1:7" hidden="1" x14ac:dyDescent="0.25">
      <c r="A352" s="271" t="s">
        <v>506</v>
      </c>
      <c r="B352" s="249">
        <f t="shared" si="5"/>
        <v>13</v>
      </c>
      <c r="C352" s="271" t="s">
        <v>505</v>
      </c>
      <c r="D352" s="270">
        <v>10838178446</v>
      </c>
      <c r="E352" s="270">
        <v>8644606176</v>
      </c>
      <c r="F352" s="270">
        <v>0</v>
      </c>
      <c r="G352" s="270">
        <v>19482784622</v>
      </c>
    </row>
    <row r="353" spans="1:7" hidden="1" x14ac:dyDescent="0.25">
      <c r="A353" s="271" t="s">
        <v>507</v>
      </c>
      <c r="B353" s="249">
        <f t="shared" si="5"/>
        <v>9</v>
      </c>
      <c r="C353" s="271" t="s">
        <v>508</v>
      </c>
      <c r="D353" s="270">
        <v>998148780</v>
      </c>
      <c r="E353" s="270">
        <v>949895084</v>
      </c>
      <c r="F353" s="270">
        <v>0</v>
      </c>
      <c r="G353" s="270">
        <v>1948043864</v>
      </c>
    </row>
    <row r="354" spans="1:7" hidden="1" x14ac:dyDescent="0.25">
      <c r="A354" s="271" t="s">
        <v>509</v>
      </c>
      <c r="B354" s="249">
        <f t="shared" si="5"/>
        <v>13</v>
      </c>
      <c r="C354" s="271" t="s">
        <v>508</v>
      </c>
      <c r="D354" s="270">
        <v>998148780</v>
      </c>
      <c r="E354" s="270">
        <v>949895084</v>
      </c>
      <c r="F354" s="270">
        <v>0</v>
      </c>
      <c r="G354" s="270">
        <v>1948043864</v>
      </c>
    </row>
    <row r="355" spans="1:7" hidden="1" x14ac:dyDescent="0.25">
      <c r="A355" s="271" t="s">
        <v>510</v>
      </c>
      <c r="B355" s="249">
        <f t="shared" si="5"/>
        <v>9</v>
      </c>
      <c r="C355" s="271" t="s">
        <v>403</v>
      </c>
      <c r="D355" s="270">
        <v>2430083668</v>
      </c>
      <c r="E355" s="270">
        <v>1997548604</v>
      </c>
      <c r="F355" s="270">
        <v>0</v>
      </c>
      <c r="G355" s="270">
        <v>4427632272</v>
      </c>
    </row>
    <row r="356" spans="1:7" hidden="1" x14ac:dyDescent="0.25">
      <c r="A356" s="271" t="s">
        <v>511</v>
      </c>
      <c r="B356" s="249">
        <f t="shared" si="5"/>
        <v>13</v>
      </c>
      <c r="C356" s="271" t="s">
        <v>512</v>
      </c>
      <c r="D356" s="270">
        <v>959194904</v>
      </c>
      <c r="E356" s="270">
        <v>764621208</v>
      </c>
      <c r="F356" s="270">
        <v>0</v>
      </c>
      <c r="G356" s="270">
        <v>1723816112</v>
      </c>
    </row>
    <row r="357" spans="1:7" hidden="1" x14ac:dyDescent="0.25">
      <c r="A357" s="271" t="s">
        <v>513</v>
      </c>
      <c r="B357" s="249">
        <f t="shared" si="5"/>
        <v>13</v>
      </c>
      <c r="C357" s="271" t="s">
        <v>514</v>
      </c>
      <c r="D357" s="270">
        <v>1470888764</v>
      </c>
      <c r="E357" s="270">
        <v>1232927396</v>
      </c>
      <c r="F357" s="270">
        <v>0</v>
      </c>
      <c r="G357" s="270">
        <v>2703816160</v>
      </c>
    </row>
    <row r="358" spans="1:7" x14ac:dyDescent="0.25">
      <c r="A358" s="271" t="s">
        <v>918</v>
      </c>
      <c r="B358" s="249">
        <f t="shared" si="5"/>
        <v>6</v>
      </c>
      <c r="C358" s="271" t="s">
        <v>917</v>
      </c>
      <c r="D358" s="270">
        <v>37331772.210000001</v>
      </c>
      <c r="E358" s="270">
        <v>37345597</v>
      </c>
      <c r="F358" s="270">
        <v>0</v>
      </c>
      <c r="G358" s="270">
        <v>74677369.209999993</v>
      </c>
    </row>
    <row r="359" spans="1:7" hidden="1" x14ac:dyDescent="0.25">
      <c r="A359" s="271" t="s">
        <v>916</v>
      </c>
      <c r="B359" s="249">
        <f t="shared" si="5"/>
        <v>9</v>
      </c>
      <c r="C359" s="271" t="s">
        <v>423</v>
      </c>
      <c r="D359" s="270">
        <v>37331772.210000001</v>
      </c>
      <c r="E359" s="270">
        <v>37345597</v>
      </c>
      <c r="F359" s="270">
        <v>0</v>
      </c>
      <c r="G359" s="270">
        <v>74677369.209999993</v>
      </c>
    </row>
    <row r="360" spans="1:7" hidden="1" x14ac:dyDescent="0.25">
      <c r="A360" s="271" t="s">
        <v>915</v>
      </c>
      <c r="B360" s="249">
        <f t="shared" si="5"/>
        <v>13</v>
      </c>
      <c r="C360" s="271" t="s">
        <v>423</v>
      </c>
      <c r="D360" s="270">
        <v>37331772.210000001</v>
      </c>
      <c r="E360" s="270">
        <v>37345597</v>
      </c>
      <c r="F360" s="270">
        <v>0</v>
      </c>
      <c r="G360" s="270">
        <v>74677369.209999993</v>
      </c>
    </row>
    <row r="361" spans="1:7" x14ac:dyDescent="0.25">
      <c r="A361" s="271" t="s">
        <v>515</v>
      </c>
      <c r="B361" s="249">
        <f t="shared" si="5"/>
        <v>6</v>
      </c>
      <c r="C361" s="271" t="s">
        <v>516</v>
      </c>
      <c r="D361" s="270">
        <v>20996707813</v>
      </c>
      <c r="E361" s="270">
        <v>22101090412</v>
      </c>
      <c r="F361" s="270">
        <v>4406871602</v>
      </c>
      <c r="G361" s="270">
        <v>38690926623</v>
      </c>
    </row>
    <row r="362" spans="1:7" hidden="1" x14ac:dyDescent="0.25">
      <c r="A362" s="271" t="s">
        <v>517</v>
      </c>
      <c r="B362" s="249">
        <f t="shared" si="5"/>
        <v>9</v>
      </c>
      <c r="C362" s="271" t="s">
        <v>420</v>
      </c>
      <c r="D362" s="270">
        <v>2825395600</v>
      </c>
      <c r="E362" s="270">
        <v>2693148900</v>
      </c>
      <c r="F362" s="270">
        <v>49000</v>
      </c>
      <c r="G362" s="270">
        <v>5518495500</v>
      </c>
    </row>
    <row r="363" spans="1:7" hidden="1" x14ac:dyDescent="0.25">
      <c r="A363" s="271" t="s">
        <v>518</v>
      </c>
      <c r="B363" s="249">
        <f t="shared" si="5"/>
        <v>13</v>
      </c>
      <c r="C363" s="271" t="s">
        <v>420</v>
      </c>
      <c r="D363" s="270">
        <v>2825395600</v>
      </c>
      <c r="E363" s="270">
        <v>2693148900</v>
      </c>
      <c r="F363" s="270">
        <v>49000</v>
      </c>
      <c r="G363" s="270">
        <v>5518495500</v>
      </c>
    </row>
    <row r="364" spans="1:7" hidden="1" x14ac:dyDescent="0.25">
      <c r="A364" s="271" t="s">
        <v>519</v>
      </c>
      <c r="B364" s="249">
        <f t="shared" si="5"/>
        <v>9</v>
      </c>
      <c r="C364" s="271" t="s">
        <v>520</v>
      </c>
      <c r="D364" s="270">
        <v>6049572871</v>
      </c>
      <c r="E364" s="270">
        <v>5045412098</v>
      </c>
      <c r="F364" s="270">
        <v>15600</v>
      </c>
      <c r="G364" s="270">
        <v>11094969369</v>
      </c>
    </row>
    <row r="365" spans="1:7" hidden="1" x14ac:dyDescent="0.25">
      <c r="A365" s="271" t="s">
        <v>521</v>
      </c>
      <c r="B365" s="249">
        <f t="shared" si="5"/>
        <v>13</v>
      </c>
      <c r="C365" s="271" t="s">
        <v>520</v>
      </c>
      <c r="D365" s="270">
        <v>6049572871</v>
      </c>
      <c r="E365" s="270">
        <v>5045412098</v>
      </c>
      <c r="F365" s="270">
        <v>15600</v>
      </c>
      <c r="G365" s="270">
        <v>11094969369</v>
      </c>
    </row>
    <row r="366" spans="1:7" hidden="1" x14ac:dyDescent="0.25">
      <c r="A366" s="271" t="s">
        <v>522</v>
      </c>
      <c r="B366" s="249">
        <f t="shared" si="5"/>
        <v>9</v>
      </c>
      <c r="C366" s="271" t="s">
        <v>523</v>
      </c>
      <c r="D366" s="270">
        <v>1999367600</v>
      </c>
      <c r="E366" s="270">
        <v>1619793200</v>
      </c>
      <c r="F366" s="270">
        <v>800</v>
      </c>
      <c r="G366" s="270">
        <v>3619160000</v>
      </c>
    </row>
    <row r="367" spans="1:7" hidden="1" x14ac:dyDescent="0.25">
      <c r="A367" s="271" t="s">
        <v>524</v>
      </c>
      <c r="B367" s="249">
        <f t="shared" si="5"/>
        <v>13</v>
      </c>
      <c r="C367" s="271" t="s">
        <v>523</v>
      </c>
      <c r="D367" s="270">
        <v>1999367600</v>
      </c>
      <c r="E367" s="270">
        <v>1619793200</v>
      </c>
      <c r="F367" s="270">
        <v>800</v>
      </c>
      <c r="G367" s="270">
        <v>3619160000</v>
      </c>
    </row>
    <row r="368" spans="1:7" ht="30" hidden="1" x14ac:dyDescent="0.25">
      <c r="A368" s="271" t="s">
        <v>525</v>
      </c>
      <c r="B368" s="249">
        <f t="shared" si="5"/>
        <v>9</v>
      </c>
      <c r="C368" s="271" t="s">
        <v>526</v>
      </c>
      <c r="D368" s="270">
        <v>5365675470</v>
      </c>
      <c r="E368" s="270">
        <v>4425197236</v>
      </c>
      <c r="F368" s="270">
        <v>18100</v>
      </c>
      <c r="G368" s="270">
        <v>9790854606</v>
      </c>
    </row>
    <row r="369" spans="1:7" ht="30" hidden="1" x14ac:dyDescent="0.25">
      <c r="A369" s="271" t="s">
        <v>527</v>
      </c>
      <c r="B369" s="249">
        <f t="shared" si="5"/>
        <v>13</v>
      </c>
      <c r="C369" s="271" t="s">
        <v>526</v>
      </c>
      <c r="D369" s="270">
        <v>5365675470</v>
      </c>
      <c r="E369" s="270">
        <v>4425197236</v>
      </c>
      <c r="F369" s="270">
        <v>18100</v>
      </c>
      <c r="G369" s="270">
        <v>9790854606</v>
      </c>
    </row>
    <row r="370" spans="1:7" ht="30" hidden="1" x14ac:dyDescent="0.25">
      <c r="A370" s="271" t="s">
        <v>528</v>
      </c>
      <c r="B370" s="249">
        <f t="shared" si="5"/>
        <v>9</v>
      </c>
      <c r="C370" s="271" t="s">
        <v>529</v>
      </c>
      <c r="D370" s="270">
        <v>4756696272</v>
      </c>
      <c r="E370" s="270">
        <v>8317538978</v>
      </c>
      <c r="F370" s="270">
        <v>4406788102</v>
      </c>
      <c r="G370" s="270">
        <v>8667447148</v>
      </c>
    </row>
    <row r="371" spans="1:7" ht="30" hidden="1" x14ac:dyDescent="0.25">
      <c r="A371" s="271" t="s">
        <v>530</v>
      </c>
      <c r="B371" s="249">
        <f t="shared" si="5"/>
        <v>13</v>
      </c>
      <c r="C371" s="271" t="s">
        <v>529</v>
      </c>
      <c r="D371" s="270">
        <v>4756696272</v>
      </c>
      <c r="E371" s="270">
        <v>8317538978</v>
      </c>
      <c r="F371" s="270">
        <v>4406788102</v>
      </c>
      <c r="G371" s="270">
        <v>8667447148</v>
      </c>
    </row>
    <row r="372" spans="1:7" x14ac:dyDescent="0.25">
      <c r="A372" s="271" t="s">
        <v>531</v>
      </c>
      <c r="B372" s="249">
        <f t="shared" si="5"/>
        <v>6</v>
      </c>
      <c r="C372" s="271" t="s">
        <v>532</v>
      </c>
      <c r="D372" s="270">
        <v>3532204900</v>
      </c>
      <c r="E372" s="270">
        <v>3366860200</v>
      </c>
      <c r="F372" s="270">
        <v>69300</v>
      </c>
      <c r="G372" s="270">
        <v>6898995800</v>
      </c>
    </row>
    <row r="373" spans="1:7" hidden="1" x14ac:dyDescent="0.25">
      <c r="A373" s="271" t="s">
        <v>533</v>
      </c>
      <c r="B373" s="249">
        <f t="shared" si="5"/>
        <v>9</v>
      </c>
      <c r="C373" s="271" t="s">
        <v>367</v>
      </c>
      <c r="D373" s="270">
        <v>2119094500</v>
      </c>
      <c r="E373" s="270">
        <v>2019901200</v>
      </c>
      <c r="F373" s="270">
        <v>36900</v>
      </c>
      <c r="G373" s="270">
        <v>4138958800</v>
      </c>
    </row>
    <row r="374" spans="1:7" hidden="1" x14ac:dyDescent="0.25">
      <c r="A374" s="271" t="s">
        <v>534</v>
      </c>
      <c r="B374" s="249">
        <f t="shared" si="5"/>
        <v>13</v>
      </c>
      <c r="C374" s="271" t="s">
        <v>367</v>
      </c>
      <c r="D374" s="270">
        <v>2119094500</v>
      </c>
      <c r="E374" s="270">
        <v>2019901200</v>
      </c>
      <c r="F374" s="270">
        <v>36900</v>
      </c>
      <c r="G374" s="270">
        <v>4138958800</v>
      </c>
    </row>
    <row r="375" spans="1:7" hidden="1" x14ac:dyDescent="0.25">
      <c r="A375" s="271" t="s">
        <v>535</v>
      </c>
      <c r="B375" s="249">
        <f t="shared" si="5"/>
        <v>9</v>
      </c>
      <c r="C375" s="271" t="s">
        <v>369</v>
      </c>
      <c r="D375" s="270">
        <v>353322200</v>
      </c>
      <c r="E375" s="270">
        <v>336768400</v>
      </c>
      <c r="F375" s="270">
        <v>6500</v>
      </c>
      <c r="G375" s="270">
        <v>690084100</v>
      </c>
    </row>
    <row r="376" spans="1:7" hidden="1" x14ac:dyDescent="0.25">
      <c r="A376" s="271" t="s">
        <v>536</v>
      </c>
      <c r="B376" s="249">
        <f t="shared" si="5"/>
        <v>13</v>
      </c>
      <c r="C376" s="271" t="s">
        <v>369</v>
      </c>
      <c r="D376" s="270">
        <v>353322200</v>
      </c>
      <c r="E376" s="270">
        <v>336768400</v>
      </c>
      <c r="F376" s="270">
        <v>6500</v>
      </c>
      <c r="G376" s="270">
        <v>690084100</v>
      </c>
    </row>
    <row r="377" spans="1:7" hidden="1" x14ac:dyDescent="0.25">
      <c r="A377" s="271" t="s">
        <v>537</v>
      </c>
      <c r="B377" s="249">
        <f t="shared" si="5"/>
        <v>9</v>
      </c>
      <c r="C377" s="271" t="s">
        <v>360</v>
      </c>
      <c r="D377" s="270">
        <v>353322200</v>
      </c>
      <c r="E377" s="270">
        <v>336768400</v>
      </c>
      <c r="F377" s="270">
        <v>6500</v>
      </c>
      <c r="G377" s="270">
        <v>690084100</v>
      </c>
    </row>
    <row r="378" spans="1:7" hidden="1" x14ac:dyDescent="0.25">
      <c r="A378" s="271" t="s">
        <v>538</v>
      </c>
      <c r="B378" s="249">
        <f t="shared" si="5"/>
        <v>13</v>
      </c>
      <c r="C378" s="271" t="s">
        <v>360</v>
      </c>
      <c r="D378" s="270">
        <v>353322200</v>
      </c>
      <c r="E378" s="270">
        <v>336768400</v>
      </c>
      <c r="F378" s="270">
        <v>6500</v>
      </c>
      <c r="G378" s="270">
        <v>690084100</v>
      </c>
    </row>
    <row r="379" spans="1:7" ht="30" hidden="1" x14ac:dyDescent="0.25">
      <c r="A379" s="271" t="s">
        <v>539</v>
      </c>
      <c r="B379" s="249">
        <f t="shared" si="5"/>
        <v>9</v>
      </c>
      <c r="C379" s="271" t="s">
        <v>358</v>
      </c>
      <c r="D379" s="270">
        <v>706466000</v>
      </c>
      <c r="E379" s="270">
        <v>673422200</v>
      </c>
      <c r="F379" s="270">
        <v>19400</v>
      </c>
      <c r="G379" s="270">
        <v>1379868800</v>
      </c>
    </row>
    <row r="380" spans="1:7" ht="30" hidden="1" x14ac:dyDescent="0.25">
      <c r="A380" s="271" t="s">
        <v>540</v>
      </c>
      <c r="B380" s="249">
        <f t="shared" si="5"/>
        <v>13</v>
      </c>
      <c r="C380" s="271" t="s">
        <v>358</v>
      </c>
      <c r="D380" s="270">
        <v>706466000</v>
      </c>
      <c r="E380" s="270">
        <v>673422200</v>
      </c>
      <c r="F380" s="270">
        <v>19400</v>
      </c>
      <c r="G380" s="270">
        <v>1379868800</v>
      </c>
    </row>
    <row r="381" spans="1:7" x14ac:dyDescent="0.25">
      <c r="A381" s="271" t="s">
        <v>541</v>
      </c>
      <c r="B381" s="249">
        <f t="shared" si="5"/>
        <v>6</v>
      </c>
      <c r="C381" s="271" t="s">
        <v>542</v>
      </c>
      <c r="D381" s="270">
        <v>30759585428</v>
      </c>
      <c r="E381" s="270">
        <v>27868347028.240002</v>
      </c>
      <c r="F381" s="270">
        <v>109005757.23999999</v>
      </c>
      <c r="G381" s="270">
        <v>58518926699</v>
      </c>
    </row>
    <row r="382" spans="1:7" hidden="1" x14ac:dyDescent="0.25">
      <c r="A382" s="271" t="s">
        <v>543</v>
      </c>
      <c r="B382" s="249">
        <f t="shared" si="5"/>
        <v>9</v>
      </c>
      <c r="C382" s="271" t="s">
        <v>389</v>
      </c>
      <c r="D382" s="270">
        <v>3428491432</v>
      </c>
      <c r="E382" s="270">
        <v>2959609118</v>
      </c>
      <c r="F382" s="270">
        <v>0</v>
      </c>
      <c r="G382" s="270">
        <v>6388100550</v>
      </c>
    </row>
    <row r="383" spans="1:7" hidden="1" x14ac:dyDescent="0.25">
      <c r="A383" s="271" t="s">
        <v>544</v>
      </c>
      <c r="B383" s="249">
        <f t="shared" si="5"/>
        <v>13</v>
      </c>
      <c r="C383" s="271" t="s">
        <v>389</v>
      </c>
      <c r="D383" s="270">
        <v>3428491432</v>
      </c>
      <c r="E383" s="270">
        <v>2959609118</v>
      </c>
      <c r="F383" s="270">
        <v>0</v>
      </c>
      <c r="G383" s="270">
        <v>6388100550</v>
      </c>
    </row>
    <row r="384" spans="1:7" hidden="1" x14ac:dyDescent="0.25">
      <c r="A384" s="271" t="s">
        <v>545</v>
      </c>
      <c r="B384" s="249">
        <f t="shared" si="5"/>
        <v>9</v>
      </c>
      <c r="C384" s="271" t="s">
        <v>386</v>
      </c>
      <c r="D384" s="270">
        <v>6037966503</v>
      </c>
      <c r="E384" s="270">
        <v>5223202107</v>
      </c>
      <c r="F384" s="270">
        <v>0</v>
      </c>
      <c r="G384" s="270">
        <v>11261168610</v>
      </c>
    </row>
    <row r="385" spans="1:7" hidden="1" x14ac:dyDescent="0.25">
      <c r="A385" s="271" t="s">
        <v>546</v>
      </c>
      <c r="B385" s="249">
        <f t="shared" si="5"/>
        <v>13</v>
      </c>
      <c r="C385" s="271" t="s">
        <v>386</v>
      </c>
      <c r="D385" s="270">
        <v>6037966503</v>
      </c>
      <c r="E385" s="270">
        <v>5223202107</v>
      </c>
      <c r="F385" s="270">
        <v>0</v>
      </c>
      <c r="G385" s="270">
        <v>11261168610</v>
      </c>
    </row>
    <row r="386" spans="1:7" hidden="1" x14ac:dyDescent="0.25">
      <c r="A386" s="271" t="s">
        <v>547</v>
      </c>
      <c r="B386" s="249">
        <f t="shared" si="5"/>
        <v>9</v>
      </c>
      <c r="C386" s="271" t="s">
        <v>392</v>
      </c>
      <c r="D386" s="270">
        <v>2251382582</v>
      </c>
      <c r="E386" s="270">
        <v>1846517677</v>
      </c>
      <c r="F386" s="270">
        <v>0</v>
      </c>
      <c r="G386" s="270">
        <v>4097900259</v>
      </c>
    </row>
    <row r="387" spans="1:7" hidden="1" x14ac:dyDescent="0.25">
      <c r="A387" s="271" t="s">
        <v>548</v>
      </c>
      <c r="B387" s="249">
        <f t="shared" si="5"/>
        <v>13</v>
      </c>
      <c r="C387" s="271" t="s">
        <v>392</v>
      </c>
      <c r="D387" s="270">
        <v>2251382582</v>
      </c>
      <c r="E387" s="270">
        <v>1846517677</v>
      </c>
      <c r="F387" s="270">
        <v>0</v>
      </c>
      <c r="G387" s="270">
        <v>4097900259</v>
      </c>
    </row>
    <row r="388" spans="1:7" hidden="1" x14ac:dyDescent="0.25">
      <c r="A388" s="271" t="s">
        <v>549</v>
      </c>
      <c r="B388" s="249">
        <f t="shared" si="5"/>
        <v>9</v>
      </c>
      <c r="C388" s="271" t="s">
        <v>398</v>
      </c>
      <c r="D388" s="270">
        <v>5896928319</v>
      </c>
      <c r="E388" s="270">
        <v>5539952947</v>
      </c>
      <c r="F388" s="270">
        <v>0</v>
      </c>
      <c r="G388" s="270">
        <v>11436881266</v>
      </c>
    </row>
    <row r="389" spans="1:7" hidden="1" x14ac:dyDescent="0.25">
      <c r="A389" s="271" t="s">
        <v>550</v>
      </c>
      <c r="B389" s="249">
        <f t="shared" si="5"/>
        <v>13</v>
      </c>
      <c r="C389" s="271" t="s">
        <v>398</v>
      </c>
      <c r="D389" s="270">
        <v>5896928319</v>
      </c>
      <c r="E389" s="270">
        <v>5539952947</v>
      </c>
      <c r="F389" s="270">
        <v>0</v>
      </c>
      <c r="G389" s="270">
        <v>11436881266</v>
      </c>
    </row>
    <row r="390" spans="1:7" hidden="1" x14ac:dyDescent="0.25">
      <c r="A390" s="271" t="s">
        <v>551</v>
      </c>
      <c r="B390" s="249">
        <f t="shared" si="5"/>
        <v>9</v>
      </c>
      <c r="C390" s="271" t="s">
        <v>395</v>
      </c>
      <c r="D390" s="270">
        <v>2743272212</v>
      </c>
      <c r="E390" s="270">
        <v>3732023070.2399998</v>
      </c>
      <c r="F390" s="270">
        <v>109005757.23999999</v>
      </c>
      <c r="G390" s="270">
        <v>6366289525</v>
      </c>
    </row>
    <row r="391" spans="1:7" hidden="1" x14ac:dyDescent="0.25">
      <c r="A391" s="271" t="s">
        <v>552</v>
      </c>
      <c r="B391" s="249">
        <f t="shared" si="5"/>
        <v>13</v>
      </c>
      <c r="C391" s="271" t="s">
        <v>395</v>
      </c>
      <c r="D391" s="270">
        <v>2743272212</v>
      </c>
      <c r="E391" s="270">
        <v>3732023070.2399998</v>
      </c>
      <c r="F391" s="270">
        <v>109005757.23999999</v>
      </c>
      <c r="G391" s="270">
        <v>6366289525</v>
      </c>
    </row>
    <row r="392" spans="1:7" hidden="1" x14ac:dyDescent="0.25">
      <c r="A392" s="271" t="s">
        <v>553</v>
      </c>
      <c r="B392" s="249">
        <f t="shared" si="5"/>
        <v>9</v>
      </c>
      <c r="C392" s="271" t="s">
        <v>406</v>
      </c>
      <c r="D392" s="270">
        <v>259833311</v>
      </c>
      <c r="E392" s="270">
        <v>227200589</v>
      </c>
      <c r="F392" s="270">
        <v>0</v>
      </c>
      <c r="G392" s="270">
        <v>487033900</v>
      </c>
    </row>
    <row r="393" spans="1:7" hidden="1" x14ac:dyDescent="0.25">
      <c r="A393" s="271" t="s">
        <v>554</v>
      </c>
      <c r="B393" s="249">
        <f t="shared" si="5"/>
        <v>13</v>
      </c>
      <c r="C393" s="271" t="s">
        <v>406</v>
      </c>
      <c r="D393" s="270">
        <v>259833311</v>
      </c>
      <c r="E393" s="270">
        <v>227200589</v>
      </c>
      <c r="F393" s="270">
        <v>0</v>
      </c>
      <c r="G393" s="270">
        <v>487033900</v>
      </c>
    </row>
    <row r="394" spans="1:7" hidden="1" x14ac:dyDescent="0.25">
      <c r="A394" s="271" t="s">
        <v>555</v>
      </c>
      <c r="B394" s="249">
        <f t="shared" ref="B394:B457" si="6">LEN(A394)</f>
        <v>9</v>
      </c>
      <c r="C394" s="271" t="s">
        <v>408</v>
      </c>
      <c r="D394" s="270">
        <v>10141711069</v>
      </c>
      <c r="E394" s="270">
        <v>8339841520</v>
      </c>
      <c r="F394" s="270">
        <v>0</v>
      </c>
      <c r="G394" s="270">
        <v>18481552589</v>
      </c>
    </row>
    <row r="395" spans="1:7" hidden="1" x14ac:dyDescent="0.25">
      <c r="A395" s="271" t="s">
        <v>556</v>
      </c>
      <c r="B395" s="249">
        <f t="shared" si="6"/>
        <v>13</v>
      </c>
      <c r="C395" s="271" t="s">
        <v>408</v>
      </c>
      <c r="D395" s="270">
        <v>154284627</v>
      </c>
      <c r="E395" s="270">
        <v>90595909</v>
      </c>
      <c r="F395" s="270">
        <v>0</v>
      </c>
      <c r="G395" s="270">
        <v>244880536</v>
      </c>
    </row>
    <row r="396" spans="1:7" hidden="1" x14ac:dyDescent="0.25">
      <c r="A396" s="271" t="s">
        <v>557</v>
      </c>
      <c r="B396" s="249">
        <f t="shared" si="6"/>
        <v>13</v>
      </c>
      <c r="C396" s="271" t="s">
        <v>558</v>
      </c>
      <c r="D396" s="270">
        <v>364343426</v>
      </c>
      <c r="E396" s="270">
        <v>326039843</v>
      </c>
      <c r="F396" s="270">
        <v>0</v>
      </c>
      <c r="G396" s="270">
        <v>690383269</v>
      </c>
    </row>
    <row r="397" spans="1:7" hidden="1" x14ac:dyDescent="0.25">
      <c r="A397" s="271" t="s">
        <v>559</v>
      </c>
      <c r="B397" s="249">
        <f t="shared" si="6"/>
        <v>13</v>
      </c>
      <c r="C397" s="271" t="s">
        <v>560</v>
      </c>
      <c r="D397" s="270">
        <v>8279166580</v>
      </c>
      <c r="E397" s="270">
        <v>6603520593</v>
      </c>
      <c r="F397" s="270">
        <v>0</v>
      </c>
      <c r="G397" s="270">
        <v>14882687173</v>
      </c>
    </row>
    <row r="398" spans="1:7" hidden="1" x14ac:dyDescent="0.25">
      <c r="A398" s="271" t="s">
        <v>561</v>
      </c>
      <c r="B398" s="249">
        <f t="shared" si="6"/>
        <v>13</v>
      </c>
      <c r="C398" s="271" t="s">
        <v>562</v>
      </c>
      <c r="D398" s="270">
        <v>1075339538</v>
      </c>
      <c r="E398" s="270">
        <v>1005444977</v>
      </c>
      <c r="F398" s="270">
        <v>0</v>
      </c>
      <c r="G398" s="270">
        <v>2080784515</v>
      </c>
    </row>
    <row r="399" spans="1:7" hidden="1" x14ac:dyDescent="0.25">
      <c r="A399" s="271" t="s">
        <v>999</v>
      </c>
      <c r="B399" s="249">
        <f t="shared" si="6"/>
        <v>13</v>
      </c>
      <c r="C399" s="271" t="s">
        <v>1000</v>
      </c>
      <c r="D399" s="270">
        <v>0</v>
      </c>
      <c r="E399" s="270">
        <v>34811740</v>
      </c>
      <c r="F399" s="270">
        <v>0</v>
      </c>
      <c r="G399" s="270">
        <v>34811740</v>
      </c>
    </row>
    <row r="400" spans="1:7" hidden="1" x14ac:dyDescent="0.25">
      <c r="A400" s="271" t="s">
        <v>971</v>
      </c>
      <c r="B400" s="249">
        <f t="shared" si="6"/>
        <v>13</v>
      </c>
      <c r="C400" s="271" t="s">
        <v>970</v>
      </c>
      <c r="D400" s="270">
        <v>268576898</v>
      </c>
      <c r="E400" s="270">
        <v>279428458</v>
      </c>
      <c r="F400" s="270">
        <v>0</v>
      </c>
      <c r="G400" s="270">
        <v>548005356</v>
      </c>
    </row>
    <row r="401" spans="1:7" x14ac:dyDescent="0.25">
      <c r="A401" s="271" t="s">
        <v>1019</v>
      </c>
      <c r="B401" s="249">
        <f t="shared" si="6"/>
        <v>6</v>
      </c>
      <c r="C401" s="271" t="s">
        <v>1018</v>
      </c>
      <c r="D401" s="270">
        <v>0</v>
      </c>
      <c r="E401" s="270">
        <v>118550345</v>
      </c>
      <c r="F401" s="270">
        <v>7020000</v>
      </c>
      <c r="G401" s="270">
        <v>111530345</v>
      </c>
    </row>
    <row r="402" spans="1:7" hidden="1" x14ac:dyDescent="0.25">
      <c r="A402" s="271" t="s">
        <v>1017</v>
      </c>
      <c r="B402" s="249">
        <f t="shared" si="6"/>
        <v>9</v>
      </c>
      <c r="C402" s="271" t="s">
        <v>992</v>
      </c>
      <c r="D402" s="270">
        <v>0</v>
      </c>
      <c r="E402" s="270">
        <v>118550345</v>
      </c>
      <c r="F402" s="270">
        <v>7020000</v>
      </c>
      <c r="G402" s="270">
        <v>111530345</v>
      </c>
    </row>
    <row r="403" spans="1:7" ht="30" hidden="1" x14ac:dyDescent="0.25">
      <c r="A403" s="271" t="s">
        <v>1016</v>
      </c>
      <c r="B403" s="249">
        <f t="shared" si="6"/>
        <v>13</v>
      </c>
      <c r="C403" s="271" t="s">
        <v>1015</v>
      </c>
      <c r="D403" s="270">
        <v>0</v>
      </c>
      <c r="E403" s="270">
        <v>118550345</v>
      </c>
      <c r="F403" s="270">
        <v>7020000</v>
      </c>
      <c r="G403" s="270">
        <v>111530345</v>
      </c>
    </row>
    <row r="404" spans="1:7" x14ac:dyDescent="0.25">
      <c r="A404" s="271" t="s">
        <v>563</v>
      </c>
      <c r="B404" s="249">
        <f t="shared" si="6"/>
        <v>6</v>
      </c>
      <c r="C404" s="271" t="s">
        <v>564</v>
      </c>
      <c r="D404" s="270">
        <v>44761195931.739998</v>
      </c>
      <c r="E404" s="270">
        <v>48430082291.010002</v>
      </c>
      <c r="F404" s="270">
        <v>7757650155.7299995</v>
      </c>
      <c r="G404" s="270">
        <v>85433628067.020004</v>
      </c>
    </row>
    <row r="405" spans="1:7" hidden="1" x14ac:dyDescent="0.25">
      <c r="A405" s="271" t="s">
        <v>881</v>
      </c>
      <c r="B405" s="249">
        <f t="shared" si="6"/>
        <v>9</v>
      </c>
      <c r="C405" s="271" t="s">
        <v>879</v>
      </c>
      <c r="D405" s="270">
        <v>12272731231.33</v>
      </c>
      <c r="E405" s="270">
        <v>11030496677.33</v>
      </c>
      <c r="F405" s="270">
        <v>3116818072</v>
      </c>
      <c r="G405" s="270">
        <v>20186409836.66</v>
      </c>
    </row>
    <row r="406" spans="1:7" hidden="1" x14ac:dyDescent="0.25">
      <c r="A406" s="271" t="s">
        <v>880</v>
      </c>
      <c r="B406" s="249">
        <f t="shared" si="6"/>
        <v>13</v>
      </c>
      <c r="C406" s="271" t="s">
        <v>879</v>
      </c>
      <c r="D406" s="270">
        <v>12272731231.33</v>
      </c>
      <c r="E406" s="270">
        <v>11030496677.33</v>
      </c>
      <c r="F406" s="270">
        <v>3116818072</v>
      </c>
      <c r="G406" s="270">
        <v>20186409836.66</v>
      </c>
    </row>
    <row r="407" spans="1:7" hidden="1" x14ac:dyDescent="0.25">
      <c r="A407" s="271" t="s">
        <v>906</v>
      </c>
      <c r="B407" s="249">
        <f t="shared" si="6"/>
        <v>9</v>
      </c>
      <c r="C407" s="271" t="s">
        <v>904</v>
      </c>
      <c r="D407" s="270">
        <v>0</v>
      </c>
      <c r="E407" s="270">
        <v>60996696.229999997</v>
      </c>
      <c r="F407" s="270">
        <v>0</v>
      </c>
      <c r="G407" s="270">
        <v>60996696.229999997</v>
      </c>
    </row>
    <row r="408" spans="1:7" hidden="1" x14ac:dyDescent="0.25">
      <c r="A408" s="271" t="s">
        <v>905</v>
      </c>
      <c r="B408" s="249">
        <f t="shared" si="6"/>
        <v>13</v>
      </c>
      <c r="C408" s="271" t="s">
        <v>904</v>
      </c>
      <c r="D408" s="270">
        <v>0</v>
      </c>
      <c r="E408" s="270">
        <v>60996696.229999997</v>
      </c>
      <c r="F408" s="270">
        <v>0</v>
      </c>
      <c r="G408" s="270">
        <v>60996696.229999997</v>
      </c>
    </row>
    <row r="409" spans="1:7" hidden="1" x14ac:dyDescent="0.25">
      <c r="A409" s="271" t="s">
        <v>877</v>
      </c>
      <c r="B409" s="249">
        <f t="shared" si="6"/>
        <v>9</v>
      </c>
      <c r="C409" s="271" t="s">
        <v>875</v>
      </c>
      <c r="D409" s="270">
        <v>0</v>
      </c>
      <c r="E409" s="270">
        <v>1020374377</v>
      </c>
      <c r="F409" s="270">
        <v>1019269532</v>
      </c>
      <c r="G409" s="270">
        <v>1104845</v>
      </c>
    </row>
    <row r="410" spans="1:7" hidden="1" x14ac:dyDescent="0.25">
      <c r="A410" s="271" t="s">
        <v>876</v>
      </c>
      <c r="B410" s="249">
        <f t="shared" si="6"/>
        <v>13</v>
      </c>
      <c r="C410" s="271" t="s">
        <v>875</v>
      </c>
      <c r="D410" s="270">
        <v>0</v>
      </c>
      <c r="E410" s="270">
        <v>1020374377</v>
      </c>
      <c r="F410" s="270">
        <v>1019269532</v>
      </c>
      <c r="G410" s="270">
        <v>1104845</v>
      </c>
    </row>
    <row r="411" spans="1:7" hidden="1" x14ac:dyDescent="0.25">
      <c r="A411" s="271" t="s">
        <v>565</v>
      </c>
      <c r="B411" s="249">
        <f t="shared" si="6"/>
        <v>9</v>
      </c>
      <c r="C411" s="271" t="s">
        <v>371</v>
      </c>
      <c r="D411" s="270">
        <v>1828272959.8499999</v>
      </c>
      <c r="E411" s="270">
        <v>3466830221</v>
      </c>
      <c r="F411" s="270">
        <v>2004153976</v>
      </c>
      <c r="G411" s="270">
        <v>3290949204.8499999</v>
      </c>
    </row>
    <row r="412" spans="1:7" hidden="1" x14ac:dyDescent="0.25">
      <c r="A412" s="271" t="s">
        <v>566</v>
      </c>
      <c r="B412" s="249">
        <f t="shared" si="6"/>
        <v>13</v>
      </c>
      <c r="C412" s="271" t="s">
        <v>371</v>
      </c>
      <c r="D412" s="270">
        <v>1828272959.8499999</v>
      </c>
      <c r="E412" s="270">
        <v>3466830221</v>
      </c>
      <c r="F412" s="270">
        <v>2004153976</v>
      </c>
      <c r="G412" s="270">
        <v>3290949204.8499999</v>
      </c>
    </row>
    <row r="413" spans="1:7" hidden="1" x14ac:dyDescent="0.25">
      <c r="A413" s="271" t="s">
        <v>567</v>
      </c>
      <c r="B413" s="249">
        <f t="shared" si="6"/>
        <v>9</v>
      </c>
      <c r="C413" s="271" t="s">
        <v>41</v>
      </c>
      <c r="D413" s="270">
        <v>1101766154.21</v>
      </c>
      <c r="E413" s="270">
        <v>1309006001.8499999</v>
      </c>
      <c r="F413" s="270">
        <v>169056597.72999999</v>
      </c>
      <c r="G413" s="270">
        <v>2241715558.3299999</v>
      </c>
    </row>
    <row r="414" spans="1:7" hidden="1" x14ac:dyDescent="0.25">
      <c r="A414" s="271" t="s">
        <v>568</v>
      </c>
      <c r="B414" s="249">
        <f t="shared" si="6"/>
        <v>13</v>
      </c>
      <c r="C414" s="271" t="s">
        <v>41</v>
      </c>
      <c r="D414" s="270">
        <v>1101766154.21</v>
      </c>
      <c r="E414" s="270">
        <v>1309006001.8499999</v>
      </c>
      <c r="F414" s="270">
        <v>169056597.72999999</v>
      </c>
      <c r="G414" s="270">
        <v>2241715558.3299999</v>
      </c>
    </row>
    <row r="415" spans="1:7" hidden="1" x14ac:dyDescent="0.25">
      <c r="A415" s="271" t="s">
        <v>874</v>
      </c>
      <c r="B415" s="249">
        <f t="shared" si="6"/>
        <v>9</v>
      </c>
      <c r="C415" s="271" t="s">
        <v>350</v>
      </c>
      <c r="D415" s="270">
        <v>130825354</v>
      </c>
      <c r="E415" s="270">
        <v>41583024</v>
      </c>
      <c r="F415" s="270">
        <v>0</v>
      </c>
      <c r="G415" s="270">
        <v>172408378</v>
      </c>
    </row>
    <row r="416" spans="1:7" hidden="1" x14ac:dyDescent="0.25">
      <c r="A416" s="271" t="s">
        <v>873</v>
      </c>
      <c r="B416" s="249">
        <f t="shared" si="6"/>
        <v>13</v>
      </c>
      <c r="C416" s="271" t="s">
        <v>350</v>
      </c>
      <c r="D416" s="270">
        <v>130825354</v>
      </c>
      <c r="E416" s="270">
        <v>41583024</v>
      </c>
      <c r="F416" s="270">
        <v>0</v>
      </c>
      <c r="G416" s="270">
        <v>172408378</v>
      </c>
    </row>
    <row r="417" spans="1:7" hidden="1" x14ac:dyDescent="0.25">
      <c r="A417" s="271" t="s">
        <v>903</v>
      </c>
      <c r="B417" s="249">
        <f t="shared" si="6"/>
        <v>9</v>
      </c>
      <c r="C417" s="271" t="s">
        <v>901</v>
      </c>
      <c r="D417" s="270">
        <v>1440604897</v>
      </c>
      <c r="E417" s="270">
        <v>1237257391</v>
      </c>
      <c r="F417" s="270">
        <v>241819133</v>
      </c>
      <c r="G417" s="270">
        <v>2436043155</v>
      </c>
    </row>
    <row r="418" spans="1:7" hidden="1" x14ac:dyDescent="0.25">
      <c r="A418" s="271" t="s">
        <v>902</v>
      </c>
      <c r="B418" s="249">
        <f t="shared" si="6"/>
        <v>13</v>
      </c>
      <c r="C418" s="271" t="s">
        <v>901</v>
      </c>
      <c r="D418" s="270">
        <v>1440604897</v>
      </c>
      <c r="E418" s="270">
        <v>1237257391</v>
      </c>
      <c r="F418" s="270">
        <v>241819133</v>
      </c>
      <c r="G418" s="270">
        <v>2436043155</v>
      </c>
    </row>
    <row r="419" spans="1:7" hidden="1" x14ac:dyDescent="0.25">
      <c r="A419" s="271" t="s">
        <v>1001</v>
      </c>
      <c r="B419" s="249">
        <f t="shared" si="6"/>
        <v>9</v>
      </c>
      <c r="C419" s="271" t="s">
        <v>1002</v>
      </c>
      <c r="D419" s="270">
        <v>2762623123.9899998</v>
      </c>
      <c r="E419" s="270">
        <v>2828912816</v>
      </c>
      <c r="F419" s="270">
        <v>539866778</v>
      </c>
      <c r="G419" s="270">
        <v>5051669161.9899998</v>
      </c>
    </row>
    <row r="420" spans="1:7" hidden="1" x14ac:dyDescent="0.25">
      <c r="A420" s="271" t="s">
        <v>1003</v>
      </c>
      <c r="B420" s="249">
        <f t="shared" si="6"/>
        <v>13</v>
      </c>
      <c r="C420" s="271" t="s">
        <v>1002</v>
      </c>
      <c r="D420" s="270">
        <v>2762623123.9899998</v>
      </c>
      <c r="E420" s="270">
        <v>2828912816</v>
      </c>
      <c r="F420" s="270">
        <v>539866778</v>
      </c>
      <c r="G420" s="270">
        <v>5051669161.9899998</v>
      </c>
    </row>
    <row r="421" spans="1:7" ht="30" hidden="1" x14ac:dyDescent="0.25">
      <c r="A421" s="271" t="s">
        <v>872</v>
      </c>
      <c r="B421" s="249">
        <f t="shared" si="6"/>
        <v>9</v>
      </c>
      <c r="C421" s="271" t="s">
        <v>870</v>
      </c>
      <c r="D421" s="270">
        <v>601725595</v>
      </c>
      <c r="E421" s="270">
        <v>1243664458.3499999</v>
      </c>
      <c r="F421" s="270">
        <v>0</v>
      </c>
      <c r="G421" s="270">
        <v>1845390053.3499999</v>
      </c>
    </row>
    <row r="422" spans="1:7" ht="30" hidden="1" x14ac:dyDescent="0.25">
      <c r="A422" s="271" t="s">
        <v>871</v>
      </c>
      <c r="B422" s="249">
        <f t="shared" si="6"/>
        <v>13</v>
      </c>
      <c r="C422" s="271" t="s">
        <v>870</v>
      </c>
      <c r="D422" s="270">
        <v>601725595</v>
      </c>
      <c r="E422" s="270">
        <v>1243664458.3499999</v>
      </c>
      <c r="F422" s="270">
        <v>0</v>
      </c>
      <c r="G422" s="270">
        <v>1845390053.3499999</v>
      </c>
    </row>
    <row r="423" spans="1:7" hidden="1" x14ac:dyDescent="0.25">
      <c r="A423" s="271" t="s">
        <v>1004</v>
      </c>
      <c r="B423" s="249">
        <f t="shared" si="6"/>
        <v>9</v>
      </c>
      <c r="C423" s="271" t="s">
        <v>223</v>
      </c>
      <c r="D423" s="270">
        <v>0.12</v>
      </c>
      <c r="E423" s="270">
        <v>167055682</v>
      </c>
      <c r="F423" s="270">
        <v>0</v>
      </c>
      <c r="G423" s="270">
        <v>167055682.12</v>
      </c>
    </row>
    <row r="424" spans="1:7" hidden="1" x14ac:dyDescent="0.25">
      <c r="A424" s="271" t="s">
        <v>1005</v>
      </c>
      <c r="B424" s="249">
        <f t="shared" si="6"/>
        <v>13</v>
      </c>
      <c r="C424" s="271" t="s">
        <v>223</v>
      </c>
      <c r="D424" s="270">
        <v>0.12</v>
      </c>
      <c r="E424" s="270">
        <v>167055682</v>
      </c>
      <c r="F424" s="270">
        <v>0</v>
      </c>
      <c r="G424" s="270">
        <v>167055682.12</v>
      </c>
    </row>
    <row r="425" spans="1:7" hidden="1" x14ac:dyDescent="0.25">
      <c r="A425" s="271" t="s">
        <v>1006</v>
      </c>
      <c r="B425" s="249">
        <f t="shared" si="6"/>
        <v>9</v>
      </c>
      <c r="C425" s="271" t="s">
        <v>302</v>
      </c>
      <c r="D425" s="270">
        <v>0</v>
      </c>
      <c r="E425" s="270">
        <v>25025000</v>
      </c>
      <c r="F425" s="270">
        <v>25025000</v>
      </c>
      <c r="G425" s="270">
        <v>0</v>
      </c>
    </row>
    <row r="426" spans="1:7" hidden="1" x14ac:dyDescent="0.25">
      <c r="A426" s="271" t="s">
        <v>1007</v>
      </c>
      <c r="B426" s="249">
        <f t="shared" si="6"/>
        <v>13</v>
      </c>
      <c r="C426" s="271" t="s">
        <v>302</v>
      </c>
      <c r="D426" s="270">
        <v>0</v>
      </c>
      <c r="E426" s="270">
        <v>25025000</v>
      </c>
      <c r="F426" s="270">
        <v>25025000</v>
      </c>
      <c r="G426" s="270">
        <v>0</v>
      </c>
    </row>
    <row r="427" spans="1:7" hidden="1" x14ac:dyDescent="0.25">
      <c r="A427" s="271" t="s">
        <v>569</v>
      </c>
      <c r="B427" s="249">
        <f t="shared" si="6"/>
        <v>9</v>
      </c>
      <c r="C427" s="271" t="s">
        <v>296</v>
      </c>
      <c r="D427" s="270">
        <v>19651246383</v>
      </c>
      <c r="E427" s="270">
        <v>17541141920.799999</v>
      </c>
      <c r="F427" s="270">
        <v>582845666</v>
      </c>
      <c r="G427" s="270">
        <v>36609542637.800003</v>
      </c>
    </row>
    <row r="428" spans="1:7" hidden="1" x14ac:dyDescent="0.25">
      <c r="A428" s="271" t="s">
        <v>570</v>
      </c>
      <c r="B428" s="249">
        <f t="shared" si="6"/>
        <v>13</v>
      </c>
      <c r="C428" s="271" t="s">
        <v>296</v>
      </c>
      <c r="D428" s="270">
        <v>19651246383</v>
      </c>
      <c r="E428" s="270">
        <v>17541141920.799999</v>
      </c>
      <c r="F428" s="270">
        <v>582845666</v>
      </c>
      <c r="G428" s="270">
        <v>36609542637.800003</v>
      </c>
    </row>
    <row r="429" spans="1:7" hidden="1" x14ac:dyDescent="0.25">
      <c r="A429" s="271" t="s">
        <v>869</v>
      </c>
      <c r="B429" s="249">
        <f t="shared" si="6"/>
        <v>9</v>
      </c>
      <c r="C429" s="271" t="s">
        <v>305</v>
      </c>
      <c r="D429" s="270">
        <v>4971400233.2399998</v>
      </c>
      <c r="E429" s="270">
        <v>8457738025.4499998</v>
      </c>
      <c r="F429" s="270">
        <v>58795401</v>
      </c>
      <c r="G429" s="270">
        <v>13370342857.690001</v>
      </c>
    </row>
    <row r="430" spans="1:7" hidden="1" x14ac:dyDescent="0.25">
      <c r="A430" s="271" t="s">
        <v>868</v>
      </c>
      <c r="B430" s="249">
        <f t="shared" si="6"/>
        <v>13</v>
      </c>
      <c r="C430" s="271" t="s">
        <v>305</v>
      </c>
      <c r="D430" s="270">
        <v>4971400233.2399998</v>
      </c>
      <c r="E430" s="270">
        <v>8457738025.4499998</v>
      </c>
      <c r="F430" s="270">
        <v>58795401</v>
      </c>
      <c r="G430" s="270">
        <v>13370342857.690001</v>
      </c>
    </row>
    <row r="431" spans="1:7" x14ac:dyDescent="0.25">
      <c r="A431" s="271" t="s">
        <v>878</v>
      </c>
      <c r="B431" s="249">
        <f t="shared" si="6"/>
        <v>6</v>
      </c>
      <c r="C431" s="271" t="s">
        <v>337</v>
      </c>
      <c r="D431" s="270">
        <v>366176900</v>
      </c>
      <c r="E431" s="270">
        <v>3629600</v>
      </c>
      <c r="F431" s="270">
        <v>3494000</v>
      </c>
      <c r="G431" s="270">
        <v>366312500</v>
      </c>
    </row>
    <row r="432" spans="1:7" hidden="1" x14ac:dyDescent="0.25">
      <c r="A432" s="271" t="s">
        <v>1008</v>
      </c>
      <c r="B432" s="249">
        <f t="shared" si="6"/>
        <v>9</v>
      </c>
      <c r="C432" s="271" t="s">
        <v>987</v>
      </c>
      <c r="D432" s="270">
        <v>341087000</v>
      </c>
      <c r="E432" s="270">
        <v>0</v>
      </c>
      <c r="F432" s="270">
        <v>0</v>
      </c>
      <c r="G432" s="270">
        <v>341087000</v>
      </c>
    </row>
    <row r="433" spans="1:7" hidden="1" x14ac:dyDescent="0.25">
      <c r="A433" s="271" t="s">
        <v>1009</v>
      </c>
      <c r="B433" s="249">
        <f t="shared" si="6"/>
        <v>13</v>
      </c>
      <c r="C433" s="271" t="s">
        <v>987</v>
      </c>
      <c r="D433" s="270">
        <v>341087000</v>
      </c>
      <c r="E433" s="270">
        <v>0</v>
      </c>
      <c r="F433" s="270">
        <v>0</v>
      </c>
      <c r="G433" s="270">
        <v>341087000</v>
      </c>
    </row>
    <row r="434" spans="1:7" hidden="1" x14ac:dyDescent="0.25">
      <c r="A434" s="271" t="s">
        <v>1010</v>
      </c>
      <c r="B434" s="249">
        <f t="shared" si="6"/>
        <v>9</v>
      </c>
      <c r="C434" s="271" t="s">
        <v>28</v>
      </c>
      <c r="D434" s="270">
        <v>0</v>
      </c>
      <c r="E434" s="270">
        <v>3480000</v>
      </c>
      <c r="F434" s="270">
        <v>0</v>
      </c>
      <c r="G434" s="270">
        <v>3480000</v>
      </c>
    </row>
    <row r="435" spans="1:7" hidden="1" x14ac:dyDescent="0.25">
      <c r="A435" s="271" t="s">
        <v>1011</v>
      </c>
      <c r="B435" s="249">
        <f t="shared" si="6"/>
        <v>13</v>
      </c>
      <c r="C435" s="271" t="s">
        <v>28</v>
      </c>
      <c r="D435" s="270">
        <v>0</v>
      </c>
      <c r="E435" s="270">
        <v>3480000</v>
      </c>
      <c r="F435" s="270">
        <v>0</v>
      </c>
      <c r="G435" s="270">
        <v>3480000</v>
      </c>
    </row>
    <row r="436" spans="1:7" hidden="1" x14ac:dyDescent="0.25">
      <c r="A436" s="271" t="s">
        <v>1012</v>
      </c>
      <c r="B436" s="249">
        <f t="shared" si="6"/>
        <v>9</v>
      </c>
      <c r="C436" s="271" t="s">
        <v>990</v>
      </c>
      <c r="D436" s="270">
        <v>25049900</v>
      </c>
      <c r="E436" s="270">
        <v>0</v>
      </c>
      <c r="F436" s="270">
        <v>3494000</v>
      </c>
      <c r="G436" s="270">
        <v>21555900</v>
      </c>
    </row>
    <row r="437" spans="1:7" hidden="1" x14ac:dyDescent="0.25">
      <c r="A437" s="271" t="s">
        <v>1013</v>
      </c>
      <c r="B437" s="249">
        <f t="shared" si="6"/>
        <v>13</v>
      </c>
      <c r="C437" s="271" t="s">
        <v>990</v>
      </c>
      <c r="D437" s="270">
        <v>25049900</v>
      </c>
      <c r="E437" s="270">
        <v>0</v>
      </c>
      <c r="F437" s="270">
        <v>3494000</v>
      </c>
      <c r="G437" s="270">
        <v>21555900</v>
      </c>
    </row>
    <row r="438" spans="1:7" hidden="1" x14ac:dyDescent="0.25">
      <c r="A438" s="271" t="s">
        <v>938</v>
      </c>
      <c r="B438" s="249">
        <f t="shared" si="6"/>
        <v>9</v>
      </c>
      <c r="C438" s="271" t="s">
        <v>939</v>
      </c>
      <c r="D438" s="270">
        <v>40000</v>
      </c>
      <c r="E438" s="270">
        <v>149600</v>
      </c>
      <c r="F438" s="270">
        <v>0</v>
      </c>
      <c r="G438" s="270">
        <v>189600</v>
      </c>
    </row>
    <row r="439" spans="1:7" hidden="1" x14ac:dyDescent="0.25">
      <c r="A439" s="271" t="s">
        <v>940</v>
      </c>
      <c r="B439" s="249">
        <f t="shared" si="6"/>
        <v>13</v>
      </c>
      <c r="C439" s="271" t="s">
        <v>939</v>
      </c>
      <c r="D439" s="270">
        <v>40000</v>
      </c>
      <c r="E439" s="270">
        <v>149600</v>
      </c>
      <c r="F439" s="270">
        <v>0</v>
      </c>
      <c r="G439" s="270">
        <v>189600</v>
      </c>
    </row>
    <row r="440" spans="1:7" ht="30" hidden="1" x14ac:dyDescent="0.25">
      <c r="A440" s="271" t="s">
        <v>571</v>
      </c>
      <c r="B440" s="249">
        <f t="shared" si="6"/>
        <v>3</v>
      </c>
      <c r="C440" s="271" t="s">
        <v>572</v>
      </c>
      <c r="D440" s="270">
        <v>3067345559.3800001</v>
      </c>
      <c r="E440" s="270">
        <v>6039465067.9300003</v>
      </c>
      <c r="F440" s="270">
        <v>454421374.27999997</v>
      </c>
      <c r="G440" s="270">
        <v>8652389253.0300007</v>
      </c>
    </row>
    <row r="441" spans="1:7" ht="30" x14ac:dyDescent="0.25">
      <c r="A441" s="271" t="s">
        <v>573</v>
      </c>
      <c r="B441" s="249">
        <f t="shared" si="6"/>
        <v>6</v>
      </c>
      <c r="C441" s="271" t="s">
        <v>574</v>
      </c>
      <c r="D441" s="270">
        <v>1754806524.55</v>
      </c>
      <c r="E441" s="270">
        <v>1781106780.0799999</v>
      </c>
      <c r="F441" s="270">
        <v>354155586.63</v>
      </c>
      <c r="G441" s="270">
        <v>3181757718</v>
      </c>
    </row>
    <row r="442" spans="1:7" hidden="1" x14ac:dyDescent="0.25">
      <c r="A442" s="271" t="s">
        <v>575</v>
      </c>
      <c r="B442" s="249">
        <f t="shared" si="6"/>
        <v>9</v>
      </c>
      <c r="C442" s="271" t="s">
        <v>158</v>
      </c>
      <c r="D442" s="270">
        <v>549713457.09000003</v>
      </c>
      <c r="E442" s="270">
        <v>549713457.09000003</v>
      </c>
      <c r="F442" s="270">
        <v>109942691.41</v>
      </c>
      <c r="G442" s="270">
        <v>989484222.76999998</v>
      </c>
    </row>
    <row r="443" spans="1:7" hidden="1" x14ac:dyDescent="0.25">
      <c r="A443" s="271" t="s">
        <v>576</v>
      </c>
      <c r="B443" s="249">
        <f t="shared" si="6"/>
        <v>13</v>
      </c>
      <c r="C443" s="271" t="s">
        <v>99</v>
      </c>
      <c r="D443" s="270">
        <v>549713457.09000003</v>
      </c>
      <c r="E443" s="270">
        <v>549713457.09000003</v>
      </c>
      <c r="F443" s="270">
        <v>109942691.41</v>
      </c>
      <c r="G443" s="270">
        <v>989484222.76999998</v>
      </c>
    </row>
    <row r="444" spans="1:7" hidden="1" x14ac:dyDescent="0.25">
      <c r="A444" s="271" t="s">
        <v>577</v>
      </c>
      <c r="B444" s="249">
        <f t="shared" si="6"/>
        <v>9</v>
      </c>
      <c r="C444" s="271" t="s">
        <v>80</v>
      </c>
      <c r="D444" s="270">
        <v>25999280.699999999</v>
      </c>
      <c r="E444" s="270">
        <v>25999280.68</v>
      </c>
      <c r="F444" s="270">
        <v>5199856.12</v>
      </c>
      <c r="G444" s="270">
        <v>46798705.259999998</v>
      </c>
    </row>
    <row r="445" spans="1:7" hidden="1" x14ac:dyDescent="0.25">
      <c r="A445" s="271" t="s">
        <v>578</v>
      </c>
      <c r="B445" s="249">
        <f t="shared" si="6"/>
        <v>13</v>
      </c>
      <c r="C445" s="271" t="s">
        <v>81</v>
      </c>
      <c r="D445" s="270">
        <v>25999280.699999999</v>
      </c>
      <c r="E445" s="270">
        <v>25999280.68</v>
      </c>
      <c r="F445" s="270">
        <v>5199856.12</v>
      </c>
      <c r="G445" s="270">
        <v>46798705.259999998</v>
      </c>
    </row>
    <row r="446" spans="1:7" hidden="1" x14ac:dyDescent="0.25">
      <c r="A446" s="271" t="s">
        <v>579</v>
      </c>
      <c r="B446" s="249">
        <f t="shared" si="6"/>
        <v>9</v>
      </c>
      <c r="C446" s="271" t="s">
        <v>163</v>
      </c>
      <c r="D446" s="270">
        <v>267730.75</v>
      </c>
      <c r="E446" s="270">
        <v>267730.75</v>
      </c>
      <c r="F446" s="270">
        <v>53546.15</v>
      </c>
      <c r="G446" s="270">
        <v>481915.35</v>
      </c>
    </row>
    <row r="447" spans="1:7" hidden="1" x14ac:dyDescent="0.25">
      <c r="A447" s="271" t="s">
        <v>580</v>
      </c>
      <c r="B447" s="249">
        <f t="shared" si="6"/>
        <v>13</v>
      </c>
      <c r="C447" s="271" t="s">
        <v>108</v>
      </c>
      <c r="D447" s="270">
        <v>267730.75</v>
      </c>
      <c r="E447" s="270">
        <v>267730.75</v>
      </c>
      <c r="F447" s="270">
        <v>53546.15</v>
      </c>
      <c r="G447" s="270">
        <v>481915.35</v>
      </c>
    </row>
    <row r="448" spans="1:7" hidden="1" x14ac:dyDescent="0.25">
      <c r="A448" s="271" t="s">
        <v>581</v>
      </c>
      <c r="B448" s="249">
        <f t="shared" si="6"/>
        <v>9</v>
      </c>
      <c r="C448" s="271" t="s">
        <v>56</v>
      </c>
      <c r="D448" s="270">
        <v>436526932.39999998</v>
      </c>
      <c r="E448" s="270">
        <v>634678736.11000001</v>
      </c>
      <c r="F448" s="270">
        <v>135804819.13</v>
      </c>
      <c r="G448" s="270">
        <v>935400849.38</v>
      </c>
    </row>
    <row r="449" spans="1:7" hidden="1" x14ac:dyDescent="0.25">
      <c r="A449" s="271" t="s">
        <v>582</v>
      </c>
      <c r="B449" s="249">
        <f t="shared" si="6"/>
        <v>13</v>
      </c>
      <c r="C449" s="271" t="s">
        <v>57</v>
      </c>
      <c r="D449" s="270">
        <v>13090476.09</v>
      </c>
      <c r="E449" s="270">
        <v>12975858.24</v>
      </c>
      <c r="F449" s="270">
        <v>2595171.64</v>
      </c>
      <c r="G449" s="270">
        <v>23471162.690000001</v>
      </c>
    </row>
    <row r="450" spans="1:7" hidden="1" x14ac:dyDescent="0.25">
      <c r="A450" s="271" t="s">
        <v>583</v>
      </c>
      <c r="B450" s="249">
        <f t="shared" si="6"/>
        <v>13</v>
      </c>
      <c r="C450" s="271" t="s">
        <v>59</v>
      </c>
      <c r="D450" s="270">
        <v>423436456.31</v>
      </c>
      <c r="E450" s="270">
        <v>621702877.87</v>
      </c>
      <c r="F450" s="270">
        <v>133209647.48999999</v>
      </c>
      <c r="G450" s="270">
        <v>911929686.69000006</v>
      </c>
    </row>
    <row r="451" spans="1:7" hidden="1" x14ac:dyDescent="0.25">
      <c r="A451" s="271" t="s">
        <v>584</v>
      </c>
      <c r="B451" s="249">
        <f t="shared" si="6"/>
        <v>9</v>
      </c>
      <c r="C451" s="271" t="s">
        <v>60</v>
      </c>
      <c r="D451" s="270">
        <v>609113.30000000005</v>
      </c>
      <c r="E451" s="270">
        <v>609113.30000000005</v>
      </c>
      <c r="F451" s="270">
        <v>121822.66</v>
      </c>
      <c r="G451" s="270">
        <v>1096403.94</v>
      </c>
    </row>
    <row r="452" spans="1:7" hidden="1" x14ac:dyDescent="0.25">
      <c r="A452" s="271" t="s">
        <v>585</v>
      </c>
      <c r="B452" s="249">
        <f t="shared" si="6"/>
        <v>13</v>
      </c>
      <c r="C452" s="271" t="s">
        <v>61</v>
      </c>
      <c r="D452" s="270">
        <v>609113.30000000005</v>
      </c>
      <c r="E452" s="270">
        <v>609113.30000000005</v>
      </c>
      <c r="F452" s="270">
        <v>121822.66</v>
      </c>
      <c r="G452" s="270">
        <v>1096403.94</v>
      </c>
    </row>
    <row r="453" spans="1:7" hidden="1" x14ac:dyDescent="0.25">
      <c r="A453" s="271" t="s">
        <v>586</v>
      </c>
      <c r="B453" s="249">
        <f t="shared" si="6"/>
        <v>9</v>
      </c>
      <c r="C453" s="271" t="s">
        <v>63</v>
      </c>
      <c r="D453" s="270">
        <v>71527346.810000002</v>
      </c>
      <c r="E453" s="270">
        <v>71632250.840000004</v>
      </c>
      <c r="F453" s="270">
        <v>14343743.09</v>
      </c>
      <c r="G453" s="270">
        <v>128815854.56</v>
      </c>
    </row>
    <row r="454" spans="1:7" hidden="1" x14ac:dyDescent="0.25">
      <c r="A454" s="271" t="s">
        <v>587</v>
      </c>
      <c r="B454" s="249">
        <f t="shared" si="6"/>
        <v>13</v>
      </c>
      <c r="C454" s="271" t="s">
        <v>65</v>
      </c>
      <c r="D454" s="270">
        <v>48714067.289999999</v>
      </c>
      <c r="E454" s="270">
        <v>48457624.719999999</v>
      </c>
      <c r="F454" s="270">
        <v>9678786.3499999996</v>
      </c>
      <c r="G454" s="270">
        <v>87492905.659999996</v>
      </c>
    </row>
    <row r="455" spans="1:7" hidden="1" x14ac:dyDescent="0.25">
      <c r="A455" s="271" t="s">
        <v>588</v>
      </c>
      <c r="B455" s="249">
        <f t="shared" si="6"/>
        <v>13</v>
      </c>
      <c r="C455" s="271" t="s">
        <v>67</v>
      </c>
      <c r="D455" s="270">
        <v>22621928.57</v>
      </c>
      <c r="E455" s="270">
        <v>22983275.140000001</v>
      </c>
      <c r="F455" s="270">
        <v>4626686.5199999996</v>
      </c>
      <c r="G455" s="270">
        <v>40978517.189999998</v>
      </c>
    </row>
    <row r="456" spans="1:7" ht="30" hidden="1" x14ac:dyDescent="0.25">
      <c r="A456" s="271" t="s">
        <v>589</v>
      </c>
      <c r="B456" s="249">
        <f t="shared" si="6"/>
        <v>13</v>
      </c>
      <c r="C456" s="271" t="s">
        <v>88</v>
      </c>
      <c r="D456" s="270">
        <v>191350.95</v>
      </c>
      <c r="E456" s="270">
        <v>191350.98</v>
      </c>
      <c r="F456" s="270">
        <v>38270.22</v>
      </c>
      <c r="G456" s="270">
        <v>344431.71</v>
      </c>
    </row>
    <row r="457" spans="1:7" hidden="1" x14ac:dyDescent="0.25">
      <c r="A457" s="271" t="s">
        <v>590</v>
      </c>
      <c r="B457" s="249">
        <f t="shared" si="6"/>
        <v>9</v>
      </c>
      <c r="C457" s="271" t="s">
        <v>69</v>
      </c>
      <c r="D457" s="270">
        <v>317709887.81</v>
      </c>
      <c r="E457" s="270">
        <v>323196904.16000003</v>
      </c>
      <c r="F457" s="270">
        <v>65023462.469999999</v>
      </c>
      <c r="G457" s="270">
        <v>575883329.5</v>
      </c>
    </row>
    <row r="458" spans="1:7" hidden="1" x14ac:dyDescent="0.25">
      <c r="A458" s="271" t="s">
        <v>591</v>
      </c>
      <c r="B458" s="249">
        <f t="shared" ref="B458:B521" si="7">LEN(A458)</f>
        <v>13</v>
      </c>
      <c r="C458" s="271" t="s">
        <v>71</v>
      </c>
      <c r="D458" s="270">
        <v>144041550.13</v>
      </c>
      <c r="E458" s="270">
        <v>146697404.34999999</v>
      </c>
      <c r="F458" s="270">
        <v>29538995.219999999</v>
      </c>
      <c r="G458" s="270">
        <v>261199959.25999999</v>
      </c>
    </row>
    <row r="459" spans="1:7" hidden="1" x14ac:dyDescent="0.25">
      <c r="A459" s="271" t="s">
        <v>592</v>
      </c>
      <c r="B459" s="249">
        <f t="shared" si="7"/>
        <v>13</v>
      </c>
      <c r="C459" s="271" t="s">
        <v>73</v>
      </c>
      <c r="D459" s="270">
        <v>170373170.33000001</v>
      </c>
      <c r="E459" s="270">
        <v>173204332.36000001</v>
      </c>
      <c r="F459" s="270">
        <v>34825433.68</v>
      </c>
      <c r="G459" s="270">
        <v>308752069.00999999</v>
      </c>
    </row>
    <row r="460" spans="1:7" hidden="1" x14ac:dyDescent="0.25">
      <c r="A460" s="271" t="s">
        <v>593</v>
      </c>
      <c r="B460" s="249">
        <f t="shared" si="7"/>
        <v>13</v>
      </c>
      <c r="C460" s="271" t="s">
        <v>74</v>
      </c>
      <c r="D460" s="270">
        <v>3295167.35</v>
      </c>
      <c r="E460" s="270">
        <v>3295167.45</v>
      </c>
      <c r="F460" s="270">
        <v>659033.56999999995</v>
      </c>
      <c r="G460" s="270">
        <v>5931301.2300000004</v>
      </c>
    </row>
    <row r="461" spans="1:7" hidden="1" x14ac:dyDescent="0.25">
      <c r="A461" s="271" t="s">
        <v>594</v>
      </c>
      <c r="B461" s="249">
        <f t="shared" si="7"/>
        <v>9</v>
      </c>
      <c r="C461" s="271" t="s">
        <v>75</v>
      </c>
      <c r="D461" s="270">
        <v>20513206.399999999</v>
      </c>
      <c r="E461" s="270">
        <v>20513206.370000001</v>
      </c>
      <c r="F461" s="270">
        <v>4102641.25</v>
      </c>
      <c r="G461" s="270">
        <v>36923771.520000003</v>
      </c>
    </row>
    <row r="462" spans="1:7" hidden="1" x14ac:dyDescent="0.25">
      <c r="A462" s="271" t="s">
        <v>595</v>
      </c>
      <c r="B462" s="249">
        <f t="shared" si="7"/>
        <v>13</v>
      </c>
      <c r="C462" s="271" t="s">
        <v>76</v>
      </c>
      <c r="D462" s="270">
        <v>18029444.449999999</v>
      </c>
      <c r="E462" s="270">
        <v>18029444.420000002</v>
      </c>
      <c r="F462" s="270">
        <v>3605888.86</v>
      </c>
      <c r="G462" s="270">
        <v>32453000.010000002</v>
      </c>
    </row>
    <row r="463" spans="1:7" hidden="1" x14ac:dyDescent="0.25">
      <c r="A463" s="271" t="s">
        <v>596</v>
      </c>
      <c r="B463" s="249">
        <f t="shared" si="7"/>
        <v>13</v>
      </c>
      <c r="C463" s="271" t="s">
        <v>141</v>
      </c>
      <c r="D463" s="270">
        <v>2483761.9500000002</v>
      </c>
      <c r="E463" s="270">
        <v>2483761.9500000002</v>
      </c>
      <c r="F463" s="270">
        <v>496752.39</v>
      </c>
      <c r="G463" s="270">
        <v>4470771.51</v>
      </c>
    </row>
    <row r="464" spans="1:7" hidden="1" x14ac:dyDescent="0.25">
      <c r="A464" s="271" t="s">
        <v>597</v>
      </c>
      <c r="B464" s="249">
        <f t="shared" si="7"/>
        <v>9</v>
      </c>
      <c r="C464" s="271" t="s">
        <v>94</v>
      </c>
      <c r="D464" s="270">
        <v>323658</v>
      </c>
      <c r="E464" s="270">
        <v>323658</v>
      </c>
      <c r="F464" s="270">
        <v>64731.6</v>
      </c>
      <c r="G464" s="270">
        <v>582584.4</v>
      </c>
    </row>
    <row r="465" spans="1:7" hidden="1" x14ac:dyDescent="0.25">
      <c r="A465" s="271" t="s">
        <v>598</v>
      </c>
      <c r="B465" s="249">
        <f t="shared" si="7"/>
        <v>13</v>
      </c>
      <c r="C465" s="271" t="s">
        <v>95</v>
      </c>
      <c r="D465" s="270">
        <v>323658</v>
      </c>
      <c r="E465" s="270">
        <v>323658</v>
      </c>
      <c r="F465" s="270">
        <v>64731.6</v>
      </c>
      <c r="G465" s="270">
        <v>582584.4</v>
      </c>
    </row>
    <row r="466" spans="1:7" hidden="1" x14ac:dyDescent="0.25">
      <c r="A466" s="271" t="s">
        <v>599</v>
      </c>
      <c r="B466" s="249">
        <f t="shared" si="7"/>
        <v>9</v>
      </c>
      <c r="C466" s="271" t="s">
        <v>186</v>
      </c>
      <c r="D466" s="270">
        <v>255473800.69</v>
      </c>
      <c r="E466" s="270">
        <v>44837165.939999998</v>
      </c>
      <c r="F466" s="270">
        <v>122427.85</v>
      </c>
      <c r="G466" s="270">
        <v>300188538.77999997</v>
      </c>
    </row>
    <row r="467" spans="1:7" hidden="1" x14ac:dyDescent="0.25">
      <c r="A467" s="271" t="s">
        <v>600</v>
      </c>
      <c r="B467" s="249">
        <f t="shared" si="7"/>
        <v>13</v>
      </c>
      <c r="C467" s="271" t="s">
        <v>63</v>
      </c>
      <c r="D467" s="270">
        <v>661648.39</v>
      </c>
      <c r="E467" s="270">
        <v>44776106.219999999</v>
      </c>
      <c r="F467" s="270">
        <v>113566.74</v>
      </c>
      <c r="G467" s="270">
        <v>45324187.869999997</v>
      </c>
    </row>
    <row r="468" spans="1:7" hidden="1" x14ac:dyDescent="0.25">
      <c r="A468" s="271" t="s">
        <v>601</v>
      </c>
      <c r="B468" s="249">
        <f t="shared" si="7"/>
        <v>13</v>
      </c>
      <c r="C468" s="271" t="s">
        <v>69</v>
      </c>
      <c r="D468" s="270">
        <v>593602.55000000005</v>
      </c>
      <c r="E468" s="270">
        <v>36068.050000000003</v>
      </c>
      <c r="F468" s="270">
        <v>8861.11</v>
      </c>
      <c r="G468" s="270">
        <v>620809.49</v>
      </c>
    </row>
    <row r="469" spans="1:7" hidden="1" x14ac:dyDescent="0.25">
      <c r="A469" s="271" t="s">
        <v>908</v>
      </c>
      <c r="B469" s="249">
        <f t="shared" si="7"/>
        <v>13</v>
      </c>
      <c r="C469" s="271" t="s">
        <v>77</v>
      </c>
      <c r="D469" s="270">
        <v>254218549.75</v>
      </c>
      <c r="E469" s="270">
        <v>24991.67</v>
      </c>
      <c r="F469" s="270">
        <v>0</v>
      </c>
      <c r="G469" s="270">
        <v>254243541.41999999</v>
      </c>
    </row>
    <row r="470" spans="1:7" hidden="1" x14ac:dyDescent="0.25">
      <c r="A470" s="271" t="s">
        <v>602</v>
      </c>
      <c r="B470" s="249">
        <f t="shared" si="7"/>
        <v>9</v>
      </c>
      <c r="C470" s="271" t="s">
        <v>199</v>
      </c>
      <c r="D470" s="270">
        <v>76142110.599999994</v>
      </c>
      <c r="E470" s="270">
        <v>109335276.84</v>
      </c>
      <c r="F470" s="270">
        <v>19375844.899999999</v>
      </c>
      <c r="G470" s="270">
        <v>166101542.53999999</v>
      </c>
    </row>
    <row r="471" spans="1:7" hidden="1" x14ac:dyDescent="0.25">
      <c r="A471" s="271" t="s">
        <v>896</v>
      </c>
      <c r="B471" s="249">
        <f t="shared" si="7"/>
        <v>13</v>
      </c>
      <c r="C471" s="271" t="s">
        <v>163</v>
      </c>
      <c r="D471" s="270">
        <v>310765.5</v>
      </c>
      <c r="E471" s="270">
        <v>310765.5</v>
      </c>
      <c r="F471" s="270">
        <v>62153.1</v>
      </c>
      <c r="G471" s="270">
        <v>559377.9</v>
      </c>
    </row>
    <row r="472" spans="1:7" hidden="1" x14ac:dyDescent="0.25">
      <c r="A472" s="271" t="s">
        <v>603</v>
      </c>
      <c r="B472" s="249">
        <f t="shared" si="7"/>
        <v>13</v>
      </c>
      <c r="C472" s="271" t="s">
        <v>56</v>
      </c>
      <c r="D472" s="270">
        <v>11452478.029999999</v>
      </c>
      <c r="E472" s="270">
        <v>23029022.309999999</v>
      </c>
      <c r="F472" s="270">
        <v>4650474.63</v>
      </c>
      <c r="G472" s="270">
        <v>29831025.710000001</v>
      </c>
    </row>
    <row r="473" spans="1:7" hidden="1" x14ac:dyDescent="0.25">
      <c r="A473" s="271" t="s">
        <v>895</v>
      </c>
      <c r="B473" s="249">
        <f t="shared" si="7"/>
        <v>13</v>
      </c>
      <c r="C473" s="271" t="s">
        <v>60</v>
      </c>
      <c r="D473" s="270">
        <v>69794.600000000006</v>
      </c>
      <c r="E473" s="270">
        <v>69794.600000000006</v>
      </c>
      <c r="F473" s="270">
        <v>13958.92</v>
      </c>
      <c r="G473" s="270">
        <v>125630.28</v>
      </c>
    </row>
    <row r="474" spans="1:7" hidden="1" x14ac:dyDescent="0.25">
      <c r="A474" s="271" t="s">
        <v>604</v>
      </c>
      <c r="B474" s="249">
        <f t="shared" si="7"/>
        <v>13</v>
      </c>
      <c r="C474" s="271" t="s">
        <v>63</v>
      </c>
      <c r="D474" s="270">
        <v>3257404.39</v>
      </c>
      <c r="E474" s="270">
        <v>4324405.6100000003</v>
      </c>
      <c r="F474" s="270">
        <v>921488.14</v>
      </c>
      <c r="G474" s="270">
        <v>6660321.8600000003</v>
      </c>
    </row>
    <row r="475" spans="1:7" hidden="1" x14ac:dyDescent="0.25">
      <c r="A475" s="271" t="s">
        <v>605</v>
      </c>
      <c r="B475" s="249">
        <f t="shared" si="7"/>
        <v>13</v>
      </c>
      <c r="C475" s="271" t="s">
        <v>69</v>
      </c>
      <c r="D475" s="270">
        <v>40516812.32</v>
      </c>
      <c r="E475" s="270">
        <v>64727335.130000003</v>
      </c>
      <c r="F475" s="270">
        <v>10352979.380000001</v>
      </c>
      <c r="G475" s="270">
        <v>94891168.069999993</v>
      </c>
    </row>
    <row r="476" spans="1:7" hidden="1" x14ac:dyDescent="0.25">
      <c r="A476" s="271" t="s">
        <v>941</v>
      </c>
      <c r="B476" s="249">
        <f t="shared" si="7"/>
        <v>13</v>
      </c>
      <c r="C476" s="271" t="s">
        <v>75</v>
      </c>
      <c r="D476" s="270">
        <v>20534855.760000002</v>
      </c>
      <c r="E476" s="270">
        <v>16873953.690000001</v>
      </c>
      <c r="F476" s="270">
        <v>3374790.73</v>
      </c>
      <c r="G476" s="270">
        <v>34034018.719999999</v>
      </c>
    </row>
    <row r="477" spans="1:7" x14ac:dyDescent="0.25">
      <c r="A477" s="271" t="s">
        <v>606</v>
      </c>
      <c r="B477" s="249">
        <f t="shared" si="7"/>
        <v>6</v>
      </c>
      <c r="C477" s="271" t="s">
        <v>607</v>
      </c>
      <c r="D477" s="270">
        <v>420367173.60000002</v>
      </c>
      <c r="E477" s="270">
        <v>840734347.83000004</v>
      </c>
      <c r="F477" s="270">
        <v>0</v>
      </c>
      <c r="G477" s="270">
        <v>1261101521.4300001</v>
      </c>
    </row>
    <row r="478" spans="1:7" hidden="1" x14ac:dyDescent="0.25">
      <c r="A478" s="271" t="s">
        <v>608</v>
      </c>
      <c r="B478" s="249">
        <f t="shared" si="7"/>
        <v>9</v>
      </c>
      <c r="C478" s="271" t="s">
        <v>223</v>
      </c>
      <c r="D478" s="270">
        <v>420367173.60000002</v>
      </c>
      <c r="E478" s="270">
        <v>840734347.83000004</v>
      </c>
      <c r="F478" s="270">
        <v>0</v>
      </c>
      <c r="G478" s="270">
        <v>1261101521.4300001</v>
      </c>
    </row>
    <row r="479" spans="1:7" hidden="1" x14ac:dyDescent="0.25">
      <c r="A479" s="271" t="s">
        <v>609</v>
      </c>
      <c r="B479" s="249">
        <f t="shared" si="7"/>
        <v>13</v>
      </c>
      <c r="C479" s="271" t="s">
        <v>223</v>
      </c>
      <c r="D479" s="270">
        <v>420367173.60000002</v>
      </c>
      <c r="E479" s="270">
        <v>840734347.83000004</v>
      </c>
      <c r="F479" s="270">
        <v>0</v>
      </c>
      <c r="G479" s="270">
        <v>1261101521.4300001</v>
      </c>
    </row>
    <row r="480" spans="1:7" x14ac:dyDescent="0.25">
      <c r="A480" s="271" t="s">
        <v>888</v>
      </c>
      <c r="B480" s="249">
        <f t="shared" si="7"/>
        <v>6</v>
      </c>
      <c r="C480" s="271" t="s">
        <v>887</v>
      </c>
      <c r="D480" s="270">
        <v>892171861.23000002</v>
      </c>
      <c r="E480" s="270">
        <v>3417623940.02</v>
      </c>
      <c r="F480" s="270">
        <v>100265787.65000001</v>
      </c>
      <c r="G480" s="270">
        <v>4209530013.5999999</v>
      </c>
    </row>
    <row r="481" spans="1:7" hidden="1" x14ac:dyDescent="0.25">
      <c r="A481" s="271" t="s">
        <v>886</v>
      </c>
      <c r="B481" s="249">
        <f t="shared" si="7"/>
        <v>9</v>
      </c>
      <c r="C481" s="271" t="s">
        <v>434</v>
      </c>
      <c r="D481" s="270">
        <v>892171861.23000002</v>
      </c>
      <c r="E481" s="270">
        <v>3417623940.02</v>
      </c>
      <c r="F481" s="270">
        <v>100265787.65000001</v>
      </c>
      <c r="G481" s="270">
        <v>4209530013.5999999</v>
      </c>
    </row>
    <row r="482" spans="1:7" hidden="1" x14ac:dyDescent="0.25">
      <c r="A482" s="271" t="s">
        <v>885</v>
      </c>
      <c r="B482" s="249">
        <f t="shared" si="7"/>
        <v>13</v>
      </c>
      <c r="C482" s="271" t="s">
        <v>434</v>
      </c>
      <c r="D482" s="270">
        <v>892171861.23000002</v>
      </c>
      <c r="E482" s="270">
        <v>3417623940.02</v>
      </c>
      <c r="F482" s="270">
        <v>100265787.65000001</v>
      </c>
      <c r="G482" s="270">
        <v>4209530013.5999999</v>
      </c>
    </row>
    <row r="483" spans="1:7" hidden="1" x14ac:dyDescent="0.25">
      <c r="A483" s="271" t="s">
        <v>610</v>
      </c>
      <c r="B483" s="249">
        <f t="shared" si="7"/>
        <v>3</v>
      </c>
      <c r="C483" s="271" t="s">
        <v>468</v>
      </c>
      <c r="D483" s="270">
        <v>202147891</v>
      </c>
      <c r="E483" s="270">
        <v>176653512.59999999</v>
      </c>
      <c r="F483" s="270">
        <v>6693091</v>
      </c>
      <c r="G483" s="270">
        <v>372108312.60000002</v>
      </c>
    </row>
    <row r="484" spans="1:7" x14ac:dyDescent="0.25">
      <c r="A484" s="271" t="s">
        <v>611</v>
      </c>
      <c r="B484" s="249">
        <f t="shared" si="7"/>
        <v>6</v>
      </c>
      <c r="C484" s="271" t="s">
        <v>612</v>
      </c>
      <c r="D484" s="270">
        <v>202147891</v>
      </c>
      <c r="E484" s="270">
        <v>176653512.59999999</v>
      </c>
      <c r="F484" s="270">
        <v>6693091</v>
      </c>
      <c r="G484" s="270">
        <v>372108312.60000002</v>
      </c>
    </row>
    <row r="485" spans="1:7" hidden="1" x14ac:dyDescent="0.25">
      <c r="A485" s="271" t="s">
        <v>613</v>
      </c>
      <c r="B485" s="249">
        <f t="shared" si="7"/>
        <v>9</v>
      </c>
      <c r="C485" s="271" t="s">
        <v>614</v>
      </c>
      <c r="D485" s="270">
        <v>202147891</v>
      </c>
      <c r="E485" s="270">
        <v>176653512.59999999</v>
      </c>
      <c r="F485" s="270">
        <v>6693091</v>
      </c>
      <c r="G485" s="270">
        <v>372108312.60000002</v>
      </c>
    </row>
    <row r="486" spans="1:7" hidden="1" x14ac:dyDescent="0.25">
      <c r="A486" s="271" t="s">
        <v>615</v>
      </c>
      <c r="B486" s="249">
        <f t="shared" si="7"/>
        <v>3</v>
      </c>
      <c r="C486" s="271" t="s">
        <v>616</v>
      </c>
      <c r="D486" s="270">
        <v>1047112377.58</v>
      </c>
      <c r="E486" s="270">
        <v>124467366.44</v>
      </c>
      <c r="F486" s="270">
        <v>198007028.11000001</v>
      </c>
      <c r="G486" s="270">
        <v>973572715.90999997</v>
      </c>
    </row>
    <row r="487" spans="1:7" x14ac:dyDescent="0.25">
      <c r="A487" s="271" t="s">
        <v>617</v>
      </c>
      <c r="B487" s="249">
        <f t="shared" si="7"/>
        <v>6</v>
      </c>
      <c r="C487" s="271" t="s">
        <v>618</v>
      </c>
      <c r="D487" s="270">
        <v>1047112377.58</v>
      </c>
      <c r="E487" s="270">
        <v>124467366.44</v>
      </c>
      <c r="F487" s="270">
        <v>198007028.11000001</v>
      </c>
      <c r="G487" s="270">
        <v>973572715.90999997</v>
      </c>
    </row>
    <row r="488" spans="1:7" hidden="1" x14ac:dyDescent="0.25">
      <c r="A488" s="271" t="s">
        <v>884</v>
      </c>
      <c r="B488" s="249">
        <f t="shared" si="7"/>
        <v>9</v>
      </c>
      <c r="C488" s="271" t="s">
        <v>882</v>
      </c>
      <c r="D488" s="270">
        <v>40689114.07</v>
      </c>
      <c r="E488" s="270">
        <v>124461664.44</v>
      </c>
      <c r="F488" s="270">
        <v>37566553.359999999</v>
      </c>
      <c r="G488" s="270">
        <v>127584225.15000001</v>
      </c>
    </row>
    <row r="489" spans="1:7" hidden="1" x14ac:dyDescent="0.25">
      <c r="A489" s="271" t="s">
        <v>883</v>
      </c>
      <c r="B489" s="249">
        <f t="shared" si="7"/>
        <v>13</v>
      </c>
      <c r="C489" s="271" t="s">
        <v>882</v>
      </c>
      <c r="D489" s="270">
        <v>40689114.07</v>
      </c>
      <c r="E489" s="270">
        <v>124461664.44</v>
      </c>
      <c r="F489" s="270">
        <v>37566553.359999999</v>
      </c>
      <c r="G489" s="270">
        <v>127584225.15000001</v>
      </c>
    </row>
    <row r="490" spans="1:7" ht="30" hidden="1" x14ac:dyDescent="0.25">
      <c r="A490" s="271" t="s">
        <v>891</v>
      </c>
      <c r="B490" s="249">
        <f t="shared" si="7"/>
        <v>9</v>
      </c>
      <c r="C490" s="271" t="s">
        <v>890</v>
      </c>
      <c r="D490" s="270">
        <v>508035589.50999999</v>
      </c>
      <c r="E490" s="270">
        <v>0</v>
      </c>
      <c r="F490" s="270">
        <v>160249894.40000001</v>
      </c>
      <c r="G490" s="270">
        <v>347785695.11000001</v>
      </c>
    </row>
    <row r="491" spans="1:7" hidden="1" x14ac:dyDescent="0.25">
      <c r="A491" s="271" t="s">
        <v>889</v>
      </c>
      <c r="B491" s="249">
        <f t="shared" si="7"/>
        <v>13</v>
      </c>
      <c r="C491" s="271" t="s">
        <v>69</v>
      </c>
      <c r="D491" s="270">
        <v>160249894.40000001</v>
      </c>
      <c r="E491" s="270">
        <v>0</v>
      </c>
      <c r="F491" s="270">
        <v>160249894.40000001</v>
      </c>
      <c r="G491" s="270">
        <v>0</v>
      </c>
    </row>
    <row r="492" spans="1:7" ht="30" hidden="1" x14ac:dyDescent="0.25">
      <c r="A492" s="271" t="s">
        <v>1014</v>
      </c>
      <c r="B492" s="249">
        <f t="shared" si="7"/>
        <v>13</v>
      </c>
      <c r="C492" s="271" t="s">
        <v>890</v>
      </c>
      <c r="D492" s="270">
        <v>347785695.11000001</v>
      </c>
      <c r="E492" s="270">
        <v>0</v>
      </c>
      <c r="F492" s="270">
        <v>0</v>
      </c>
      <c r="G492" s="270">
        <v>347785695.11000001</v>
      </c>
    </row>
    <row r="493" spans="1:7" hidden="1" x14ac:dyDescent="0.25">
      <c r="A493" s="271" t="s">
        <v>867</v>
      </c>
      <c r="B493" s="249">
        <f t="shared" si="7"/>
        <v>9</v>
      </c>
      <c r="C493" s="271" t="s">
        <v>865</v>
      </c>
      <c r="D493" s="270">
        <v>498382000</v>
      </c>
      <c r="E493" s="270">
        <v>0</v>
      </c>
      <c r="F493" s="270">
        <v>190396.35</v>
      </c>
      <c r="G493" s="270">
        <v>498191603.64999998</v>
      </c>
    </row>
    <row r="494" spans="1:7" hidden="1" x14ac:dyDescent="0.25">
      <c r="A494" s="271" t="s">
        <v>866</v>
      </c>
      <c r="B494" s="249">
        <f t="shared" si="7"/>
        <v>13</v>
      </c>
      <c r="C494" s="271" t="s">
        <v>865</v>
      </c>
      <c r="D494" s="270">
        <v>498382000</v>
      </c>
      <c r="E494" s="270">
        <v>0</v>
      </c>
      <c r="F494" s="270">
        <v>190396.35</v>
      </c>
      <c r="G494" s="270">
        <v>498191603.64999998</v>
      </c>
    </row>
    <row r="495" spans="1:7" hidden="1" x14ac:dyDescent="0.25">
      <c r="A495" s="271" t="s">
        <v>619</v>
      </c>
      <c r="B495" s="249">
        <f t="shared" si="7"/>
        <v>9</v>
      </c>
      <c r="C495" s="271" t="s">
        <v>620</v>
      </c>
      <c r="D495" s="270">
        <v>5674</v>
      </c>
      <c r="E495" s="270">
        <v>5702</v>
      </c>
      <c r="F495" s="270">
        <v>184</v>
      </c>
      <c r="G495" s="270">
        <v>11192</v>
      </c>
    </row>
    <row r="496" spans="1:7" hidden="1" x14ac:dyDescent="0.25">
      <c r="A496" s="271" t="s">
        <v>621</v>
      </c>
      <c r="B496" s="249">
        <f t="shared" si="7"/>
        <v>13</v>
      </c>
      <c r="C496" s="271" t="s">
        <v>491</v>
      </c>
      <c r="D496" s="270">
        <v>5674</v>
      </c>
      <c r="E496" s="270">
        <v>5702</v>
      </c>
      <c r="F496" s="270">
        <v>184</v>
      </c>
      <c r="G496" s="270">
        <v>11192</v>
      </c>
    </row>
    <row r="497" spans="1:7" hidden="1" x14ac:dyDescent="0.25">
      <c r="A497" s="271" t="s">
        <v>622</v>
      </c>
      <c r="B497" s="249">
        <f t="shared" si="7"/>
        <v>1</v>
      </c>
      <c r="C497" s="271" t="s">
        <v>623</v>
      </c>
      <c r="D497" s="270">
        <v>0</v>
      </c>
      <c r="E497" s="270">
        <v>6393434.7199999997</v>
      </c>
      <c r="F497" s="270">
        <v>6393434.7199999997</v>
      </c>
      <c r="G497" s="270">
        <v>0</v>
      </c>
    </row>
    <row r="498" spans="1:7" hidden="1" x14ac:dyDescent="0.25">
      <c r="A498" s="271" t="s">
        <v>624</v>
      </c>
      <c r="B498" s="249">
        <f t="shared" si="7"/>
        <v>3</v>
      </c>
      <c r="C498" s="271" t="s">
        <v>625</v>
      </c>
      <c r="D498" s="270">
        <v>282747905.33999997</v>
      </c>
      <c r="E498" s="270">
        <v>6393434.7199999997</v>
      </c>
      <c r="F498" s="270">
        <v>0</v>
      </c>
      <c r="G498" s="270">
        <v>289141340.06</v>
      </c>
    </row>
    <row r="499" spans="1:7" ht="30" x14ac:dyDescent="0.25">
      <c r="A499" s="271" t="s">
        <v>626</v>
      </c>
      <c r="B499" s="249">
        <f t="shared" si="7"/>
        <v>6</v>
      </c>
      <c r="C499" s="271" t="s">
        <v>627</v>
      </c>
      <c r="D499" s="270">
        <v>282747905.33999997</v>
      </c>
      <c r="E499" s="270">
        <v>6393434.7199999997</v>
      </c>
      <c r="F499" s="270">
        <v>0</v>
      </c>
      <c r="G499" s="270">
        <v>289141340.06</v>
      </c>
    </row>
    <row r="500" spans="1:7" hidden="1" x14ac:dyDescent="0.25">
      <c r="A500" s="271" t="s">
        <v>628</v>
      </c>
      <c r="B500" s="249">
        <f t="shared" si="7"/>
        <v>9</v>
      </c>
      <c r="C500" s="271" t="s">
        <v>434</v>
      </c>
      <c r="D500" s="270">
        <v>282747905.33999997</v>
      </c>
      <c r="E500" s="270">
        <v>6393434.7199999997</v>
      </c>
      <c r="F500" s="270">
        <v>0</v>
      </c>
      <c r="G500" s="270">
        <v>289141340.06</v>
      </c>
    </row>
    <row r="501" spans="1:7" hidden="1" x14ac:dyDescent="0.25">
      <c r="A501" s="271" t="s">
        <v>629</v>
      </c>
      <c r="B501" s="249">
        <f t="shared" si="7"/>
        <v>13</v>
      </c>
      <c r="C501" s="271" t="s">
        <v>434</v>
      </c>
      <c r="D501" s="270">
        <v>282747905.33999997</v>
      </c>
      <c r="E501" s="270">
        <v>6393434.7199999997</v>
      </c>
      <c r="F501" s="270">
        <v>0</v>
      </c>
      <c r="G501" s="270">
        <v>289141340.06</v>
      </c>
    </row>
    <row r="502" spans="1:7" hidden="1" x14ac:dyDescent="0.25">
      <c r="A502" s="271" t="s">
        <v>630</v>
      </c>
      <c r="B502" s="249">
        <f t="shared" si="7"/>
        <v>3</v>
      </c>
      <c r="C502" s="271" t="s">
        <v>631</v>
      </c>
      <c r="D502" s="270">
        <v>13398151630.4</v>
      </c>
      <c r="E502" s="270">
        <v>0</v>
      </c>
      <c r="F502" s="270">
        <v>0</v>
      </c>
      <c r="G502" s="270">
        <v>13398151630.4</v>
      </c>
    </row>
    <row r="503" spans="1:7" x14ac:dyDescent="0.25">
      <c r="A503" s="271" t="s">
        <v>632</v>
      </c>
      <c r="B503" s="249">
        <f t="shared" si="7"/>
        <v>6</v>
      </c>
      <c r="C503" s="271" t="s">
        <v>633</v>
      </c>
      <c r="D503" s="270">
        <v>9088337426.8500004</v>
      </c>
      <c r="E503" s="270">
        <v>0</v>
      </c>
      <c r="F503" s="270">
        <v>0</v>
      </c>
      <c r="G503" s="270">
        <v>9088337426.8500004</v>
      </c>
    </row>
    <row r="504" spans="1:7" hidden="1" x14ac:dyDescent="0.25">
      <c r="A504" s="271" t="s">
        <v>634</v>
      </c>
      <c r="B504" s="249">
        <f t="shared" si="7"/>
        <v>9</v>
      </c>
      <c r="C504" s="271" t="s">
        <v>457</v>
      </c>
      <c r="D504" s="270">
        <v>9088337426.8500004</v>
      </c>
      <c r="E504" s="270">
        <v>0</v>
      </c>
      <c r="F504" s="270">
        <v>0</v>
      </c>
      <c r="G504" s="270">
        <v>9088337426.8500004</v>
      </c>
    </row>
    <row r="505" spans="1:7" hidden="1" x14ac:dyDescent="0.25">
      <c r="A505" s="271" t="s">
        <v>635</v>
      </c>
      <c r="B505" s="249">
        <f t="shared" si="7"/>
        <v>13</v>
      </c>
      <c r="C505" s="271" t="s">
        <v>457</v>
      </c>
      <c r="D505" s="270">
        <v>9088337426.8500004</v>
      </c>
      <c r="E505" s="270">
        <v>0</v>
      </c>
      <c r="F505" s="270">
        <v>0</v>
      </c>
      <c r="G505" s="270">
        <v>9088337426.8500004</v>
      </c>
    </row>
    <row r="506" spans="1:7" x14ac:dyDescent="0.25">
      <c r="A506" s="271" t="s">
        <v>636</v>
      </c>
      <c r="B506" s="249">
        <f t="shared" si="7"/>
        <v>6</v>
      </c>
      <c r="C506" s="271" t="s">
        <v>637</v>
      </c>
      <c r="D506" s="270">
        <v>170701388.38999999</v>
      </c>
      <c r="E506" s="270">
        <v>0</v>
      </c>
      <c r="F506" s="270">
        <v>0</v>
      </c>
      <c r="G506" s="270">
        <v>170701388.38999999</v>
      </c>
    </row>
    <row r="507" spans="1:7" hidden="1" x14ac:dyDescent="0.25">
      <c r="A507" s="271" t="s">
        <v>638</v>
      </c>
      <c r="B507" s="249">
        <f t="shared" si="7"/>
        <v>9</v>
      </c>
      <c r="C507" s="271" t="s">
        <v>457</v>
      </c>
      <c r="D507" s="270">
        <v>170701388.38999999</v>
      </c>
      <c r="E507" s="270">
        <v>0</v>
      </c>
      <c r="F507" s="270">
        <v>0</v>
      </c>
      <c r="G507" s="270">
        <v>170701388.38999999</v>
      </c>
    </row>
    <row r="508" spans="1:7" hidden="1" x14ac:dyDescent="0.25">
      <c r="A508" s="271" t="s">
        <v>639</v>
      </c>
      <c r="B508" s="249">
        <f t="shared" si="7"/>
        <v>13</v>
      </c>
      <c r="C508" s="271" t="s">
        <v>457</v>
      </c>
      <c r="D508" s="270">
        <v>170701388.38999999</v>
      </c>
      <c r="E508" s="270">
        <v>0</v>
      </c>
      <c r="F508" s="270">
        <v>0</v>
      </c>
      <c r="G508" s="270">
        <v>170701388.38999999</v>
      </c>
    </row>
    <row r="509" spans="1:7" x14ac:dyDescent="0.25">
      <c r="A509" s="271" t="s">
        <v>640</v>
      </c>
      <c r="B509" s="249">
        <f t="shared" si="7"/>
        <v>6</v>
      </c>
      <c r="C509" s="271" t="s">
        <v>641</v>
      </c>
      <c r="D509" s="270">
        <v>4045371254.1599998</v>
      </c>
      <c r="E509" s="270">
        <v>0</v>
      </c>
      <c r="F509" s="270">
        <v>0</v>
      </c>
      <c r="G509" s="270">
        <v>4045371254.1599998</v>
      </c>
    </row>
    <row r="510" spans="1:7" hidden="1" x14ac:dyDescent="0.25">
      <c r="A510" s="271" t="s">
        <v>642</v>
      </c>
      <c r="B510" s="249">
        <f t="shared" si="7"/>
        <v>9</v>
      </c>
      <c r="C510" s="271" t="s">
        <v>643</v>
      </c>
      <c r="D510" s="270">
        <v>4045371254.1599998</v>
      </c>
      <c r="E510" s="270">
        <v>0</v>
      </c>
      <c r="F510" s="270">
        <v>0</v>
      </c>
      <c r="G510" s="270">
        <v>4045371254.1599998</v>
      </c>
    </row>
    <row r="511" spans="1:7" hidden="1" x14ac:dyDescent="0.25">
      <c r="A511" s="271" t="s">
        <v>644</v>
      </c>
      <c r="B511" s="249">
        <f t="shared" si="7"/>
        <v>13</v>
      </c>
      <c r="C511" s="271" t="s">
        <v>643</v>
      </c>
      <c r="D511" s="270">
        <v>4045371254.1599998</v>
      </c>
      <c r="E511" s="270">
        <v>0</v>
      </c>
      <c r="F511" s="270">
        <v>0</v>
      </c>
      <c r="G511" s="270">
        <v>4045371254.1599998</v>
      </c>
    </row>
    <row r="512" spans="1:7" x14ac:dyDescent="0.25">
      <c r="A512" s="271" t="s">
        <v>851</v>
      </c>
      <c r="B512" s="249">
        <f t="shared" si="7"/>
        <v>6</v>
      </c>
      <c r="C512" s="271" t="s">
        <v>852</v>
      </c>
      <c r="D512" s="270">
        <v>93741561</v>
      </c>
      <c r="E512" s="270">
        <v>0</v>
      </c>
      <c r="F512" s="270">
        <v>0</v>
      </c>
      <c r="G512" s="270">
        <v>93741561</v>
      </c>
    </row>
    <row r="513" spans="1:7" hidden="1" x14ac:dyDescent="0.25">
      <c r="A513" s="271" t="s">
        <v>853</v>
      </c>
      <c r="B513" s="249">
        <f t="shared" si="7"/>
        <v>9</v>
      </c>
      <c r="C513" s="271" t="s">
        <v>854</v>
      </c>
      <c r="D513" s="270">
        <v>93741561</v>
      </c>
      <c r="E513" s="270">
        <v>0</v>
      </c>
      <c r="F513" s="270">
        <v>0</v>
      </c>
      <c r="G513" s="270">
        <v>93741561</v>
      </c>
    </row>
    <row r="514" spans="1:7" hidden="1" x14ac:dyDescent="0.25">
      <c r="A514" s="271" t="s">
        <v>855</v>
      </c>
      <c r="B514" s="249">
        <f t="shared" si="7"/>
        <v>13</v>
      </c>
      <c r="C514" s="271" t="s">
        <v>854</v>
      </c>
      <c r="D514" s="270">
        <v>93741561</v>
      </c>
      <c r="E514" s="270">
        <v>0</v>
      </c>
      <c r="F514" s="270">
        <v>0</v>
      </c>
      <c r="G514" s="270">
        <v>93741561</v>
      </c>
    </row>
    <row r="515" spans="1:7" hidden="1" x14ac:dyDescent="0.25">
      <c r="A515" s="271" t="s">
        <v>645</v>
      </c>
      <c r="B515" s="249">
        <f t="shared" si="7"/>
        <v>3</v>
      </c>
      <c r="C515" s="271" t="s">
        <v>646</v>
      </c>
      <c r="D515" s="270">
        <v>-13680899535.74</v>
      </c>
      <c r="E515" s="270">
        <v>0</v>
      </c>
      <c r="F515" s="270">
        <v>6393434.7199999997</v>
      </c>
      <c r="G515" s="270">
        <v>-13687292970.459999</v>
      </c>
    </row>
    <row r="516" spans="1:7" x14ac:dyDescent="0.25">
      <c r="A516" s="271" t="s">
        <v>647</v>
      </c>
      <c r="B516" s="249">
        <f t="shared" si="7"/>
        <v>6</v>
      </c>
      <c r="C516" s="271" t="s">
        <v>648</v>
      </c>
      <c r="D516" s="270">
        <v>-282747905.33999997</v>
      </c>
      <c r="E516" s="270">
        <v>0</v>
      </c>
      <c r="F516" s="270">
        <v>6393434.7199999997</v>
      </c>
      <c r="G516" s="270">
        <v>-289141340.06</v>
      </c>
    </row>
    <row r="517" spans="1:7" ht="30" hidden="1" x14ac:dyDescent="0.25">
      <c r="A517" s="271" t="s">
        <v>649</v>
      </c>
      <c r="B517" s="249">
        <f t="shared" si="7"/>
        <v>9</v>
      </c>
      <c r="C517" s="271" t="s">
        <v>650</v>
      </c>
      <c r="D517" s="270">
        <v>-282747905.33999997</v>
      </c>
      <c r="E517" s="270">
        <v>0</v>
      </c>
      <c r="F517" s="270">
        <v>6393434.7199999997</v>
      </c>
      <c r="G517" s="270">
        <v>-289141340.06</v>
      </c>
    </row>
    <row r="518" spans="1:7" ht="30" hidden="1" x14ac:dyDescent="0.25">
      <c r="A518" s="271" t="s">
        <v>651</v>
      </c>
      <c r="B518" s="249">
        <f t="shared" si="7"/>
        <v>13</v>
      </c>
      <c r="C518" s="271" t="s">
        <v>650</v>
      </c>
      <c r="D518" s="270">
        <v>-282747905.33999997</v>
      </c>
      <c r="E518" s="270">
        <v>0</v>
      </c>
      <c r="F518" s="270">
        <v>6393434.7199999997</v>
      </c>
      <c r="G518" s="270">
        <v>-289141340.06</v>
      </c>
    </row>
    <row r="519" spans="1:7" x14ac:dyDescent="0.25">
      <c r="A519" s="271" t="s">
        <v>652</v>
      </c>
      <c r="B519" s="249">
        <f t="shared" si="7"/>
        <v>6</v>
      </c>
      <c r="C519" s="271" t="s">
        <v>653</v>
      </c>
      <c r="D519" s="270">
        <v>-13398151630.4</v>
      </c>
      <c r="E519" s="270">
        <v>0</v>
      </c>
      <c r="F519" s="270">
        <v>0</v>
      </c>
      <c r="G519" s="270">
        <v>-13398151630.4</v>
      </c>
    </row>
    <row r="520" spans="1:7" hidden="1" x14ac:dyDescent="0.25">
      <c r="A520" s="271" t="s">
        <v>654</v>
      </c>
      <c r="B520" s="249">
        <f t="shared" si="7"/>
        <v>9</v>
      </c>
      <c r="C520" s="271" t="s">
        <v>655</v>
      </c>
      <c r="D520" s="270">
        <v>-9088337426.8500004</v>
      </c>
      <c r="E520" s="270">
        <v>0</v>
      </c>
      <c r="F520" s="270">
        <v>0</v>
      </c>
      <c r="G520" s="270">
        <v>-9088337426.8500004</v>
      </c>
    </row>
    <row r="521" spans="1:7" hidden="1" x14ac:dyDescent="0.25">
      <c r="A521" s="271" t="s">
        <v>656</v>
      </c>
      <c r="B521" s="249">
        <f t="shared" si="7"/>
        <v>13</v>
      </c>
      <c r="C521" s="271" t="s">
        <v>655</v>
      </c>
      <c r="D521" s="270">
        <v>-9088337426.8500004</v>
      </c>
      <c r="E521" s="270">
        <v>0</v>
      </c>
      <c r="F521" s="270">
        <v>0</v>
      </c>
      <c r="G521" s="270">
        <v>-9088337426.8500004</v>
      </c>
    </row>
    <row r="522" spans="1:7" hidden="1" x14ac:dyDescent="0.25">
      <c r="A522" s="271" t="s">
        <v>657</v>
      </c>
      <c r="B522" s="249">
        <f t="shared" ref="B522:B549" si="8">LEN(A522)</f>
        <v>9</v>
      </c>
      <c r="C522" s="271" t="s">
        <v>658</v>
      </c>
      <c r="D522" s="270">
        <v>-170701388.38999999</v>
      </c>
      <c r="E522" s="270">
        <v>0</v>
      </c>
      <c r="F522" s="270">
        <v>0</v>
      </c>
      <c r="G522" s="270">
        <v>-170701388.38999999</v>
      </c>
    </row>
    <row r="523" spans="1:7" hidden="1" x14ac:dyDescent="0.25">
      <c r="A523" s="271" t="s">
        <v>659</v>
      </c>
      <c r="B523" s="249">
        <f t="shared" si="8"/>
        <v>13</v>
      </c>
      <c r="C523" s="271" t="s">
        <v>658</v>
      </c>
      <c r="D523" s="270">
        <v>-170701388.38999999</v>
      </c>
      <c r="E523" s="270">
        <v>0</v>
      </c>
      <c r="F523" s="270">
        <v>0</v>
      </c>
      <c r="G523" s="270">
        <v>-170701388.38999999</v>
      </c>
    </row>
    <row r="524" spans="1:7" hidden="1" x14ac:dyDescent="0.25">
      <c r="A524" s="271" t="s">
        <v>660</v>
      </c>
      <c r="B524" s="249">
        <f t="shared" si="8"/>
        <v>9</v>
      </c>
      <c r="C524" s="271" t="s">
        <v>661</v>
      </c>
      <c r="D524" s="270">
        <v>-4045371254.1599998</v>
      </c>
      <c r="E524" s="270">
        <v>0</v>
      </c>
      <c r="F524" s="270">
        <v>0</v>
      </c>
      <c r="G524" s="270">
        <v>-4045371254.1599998</v>
      </c>
    </row>
    <row r="525" spans="1:7" hidden="1" x14ac:dyDescent="0.25">
      <c r="A525" s="271" t="s">
        <v>662</v>
      </c>
      <c r="B525" s="249">
        <f t="shared" si="8"/>
        <v>13</v>
      </c>
      <c r="C525" s="271" t="s">
        <v>661</v>
      </c>
      <c r="D525" s="270">
        <v>-4045371254.1599998</v>
      </c>
      <c r="E525" s="270">
        <v>0</v>
      </c>
      <c r="F525" s="270">
        <v>0</v>
      </c>
      <c r="G525" s="270">
        <v>-4045371254.1599998</v>
      </c>
    </row>
    <row r="526" spans="1:7" hidden="1" x14ac:dyDescent="0.25">
      <c r="A526" s="271" t="s">
        <v>856</v>
      </c>
      <c r="B526" s="249">
        <f t="shared" si="8"/>
        <v>9</v>
      </c>
      <c r="C526" s="271" t="s">
        <v>857</v>
      </c>
      <c r="D526" s="270">
        <v>-93741561</v>
      </c>
      <c r="E526" s="270">
        <v>0</v>
      </c>
      <c r="F526" s="270">
        <v>0</v>
      </c>
      <c r="G526" s="270">
        <v>-93741561</v>
      </c>
    </row>
    <row r="527" spans="1:7" hidden="1" x14ac:dyDescent="0.25">
      <c r="A527" s="271" t="s">
        <v>858</v>
      </c>
      <c r="B527" s="249">
        <f t="shared" si="8"/>
        <v>13</v>
      </c>
      <c r="C527" s="271" t="s">
        <v>854</v>
      </c>
      <c r="D527" s="270">
        <v>-93741561</v>
      </c>
      <c r="E527" s="270">
        <v>0</v>
      </c>
      <c r="F527" s="270">
        <v>0</v>
      </c>
      <c r="G527" s="270">
        <v>-93741561</v>
      </c>
    </row>
    <row r="528" spans="1:7" hidden="1" x14ac:dyDescent="0.25">
      <c r="A528" s="271" t="s">
        <v>663</v>
      </c>
      <c r="B528" s="249">
        <f t="shared" si="8"/>
        <v>1</v>
      </c>
      <c r="C528" s="271" t="s">
        <v>664</v>
      </c>
      <c r="D528" s="270">
        <v>0</v>
      </c>
      <c r="E528" s="270">
        <v>295744780513.79999</v>
      </c>
      <c r="F528" s="270">
        <v>295744780513.79999</v>
      </c>
      <c r="G528" s="270">
        <v>0</v>
      </c>
    </row>
    <row r="529" spans="1:7" hidden="1" x14ac:dyDescent="0.25">
      <c r="A529" s="271" t="s">
        <v>665</v>
      </c>
      <c r="B529" s="249">
        <f t="shared" si="8"/>
        <v>3</v>
      </c>
      <c r="C529" s="271" t="s">
        <v>666</v>
      </c>
      <c r="D529" s="270">
        <v>11183276555681.1</v>
      </c>
      <c r="E529" s="270">
        <v>69321033397.929993</v>
      </c>
      <c r="F529" s="270">
        <v>207447602088.48001</v>
      </c>
      <c r="G529" s="270">
        <v>11321403124371.699</v>
      </c>
    </row>
    <row r="530" spans="1:7" ht="30" x14ac:dyDescent="0.25">
      <c r="A530" s="271" t="s">
        <v>667</v>
      </c>
      <c r="B530" s="249">
        <f t="shared" si="8"/>
        <v>6</v>
      </c>
      <c r="C530" s="271" t="s">
        <v>627</v>
      </c>
      <c r="D530" s="270">
        <v>11183276555681.1</v>
      </c>
      <c r="E530" s="270">
        <v>69321033397.929993</v>
      </c>
      <c r="F530" s="270">
        <v>207447602088.48001</v>
      </c>
      <c r="G530" s="270">
        <v>11321403124371.699</v>
      </c>
    </row>
    <row r="531" spans="1:7" hidden="1" x14ac:dyDescent="0.25">
      <c r="A531" s="271" t="s">
        <v>668</v>
      </c>
      <c r="B531" s="249">
        <f t="shared" si="8"/>
        <v>9</v>
      </c>
      <c r="C531" s="271" t="s">
        <v>669</v>
      </c>
      <c r="D531" s="270">
        <v>11183276555681.1</v>
      </c>
      <c r="E531" s="270">
        <v>69321033397.929993</v>
      </c>
      <c r="F531" s="270">
        <v>207447602088.48001</v>
      </c>
      <c r="G531" s="270">
        <v>11321403124371.699</v>
      </c>
    </row>
    <row r="532" spans="1:7" hidden="1" x14ac:dyDescent="0.25">
      <c r="A532" s="271" t="s">
        <v>670</v>
      </c>
      <c r="B532" s="249">
        <f t="shared" si="8"/>
        <v>13</v>
      </c>
      <c r="C532" s="271" t="s">
        <v>669</v>
      </c>
      <c r="D532" s="270">
        <v>11183276555681.1</v>
      </c>
      <c r="E532" s="270">
        <v>69321033397.929993</v>
      </c>
      <c r="F532" s="270">
        <v>207447602088.48001</v>
      </c>
      <c r="G532" s="270">
        <v>11321403124371.699</v>
      </c>
    </row>
    <row r="533" spans="1:7" hidden="1" x14ac:dyDescent="0.25">
      <c r="A533" s="271" t="s">
        <v>671</v>
      </c>
      <c r="B533" s="249">
        <f t="shared" si="8"/>
        <v>3</v>
      </c>
      <c r="C533" s="271" t="s">
        <v>672</v>
      </c>
      <c r="D533" s="270">
        <v>567344987.55999994</v>
      </c>
      <c r="E533" s="270">
        <v>0</v>
      </c>
      <c r="F533" s="270">
        <v>0</v>
      </c>
      <c r="G533" s="270">
        <v>567344987.55999994</v>
      </c>
    </row>
    <row r="534" spans="1:7" ht="30" x14ac:dyDescent="0.25">
      <c r="A534" s="271" t="s">
        <v>673</v>
      </c>
      <c r="B534" s="249">
        <f t="shared" si="8"/>
        <v>6</v>
      </c>
      <c r="C534" s="271" t="s">
        <v>674</v>
      </c>
      <c r="D534" s="270">
        <v>28560000</v>
      </c>
      <c r="E534" s="270">
        <v>0</v>
      </c>
      <c r="F534" s="270">
        <v>0</v>
      </c>
      <c r="G534" s="270">
        <v>28560000</v>
      </c>
    </row>
    <row r="535" spans="1:7" hidden="1" x14ac:dyDescent="0.25">
      <c r="A535" s="271" t="s">
        <v>675</v>
      </c>
      <c r="B535" s="249">
        <f t="shared" si="8"/>
        <v>9</v>
      </c>
      <c r="C535" s="271" t="s">
        <v>676</v>
      </c>
      <c r="D535" s="270">
        <v>28560000</v>
      </c>
      <c r="E535" s="270">
        <v>0</v>
      </c>
      <c r="F535" s="270">
        <v>0</v>
      </c>
      <c r="G535" s="270">
        <v>28560000</v>
      </c>
    </row>
    <row r="536" spans="1:7" hidden="1" x14ac:dyDescent="0.25">
      <c r="A536" s="271" t="s">
        <v>677</v>
      </c>
      <c r="B536" s="249">
        <f t="shared" si="8"/>
        <v>13</v>
      </c>
      <c r="C536" s="271" t="s">
        <v>676</v>
      </c>
      <c r="D536" s="270">
        <v>28560000</v>
      </c>
      <c r="E536" s="270">
        <v>0</v>
      </c>
      <c r="F536" s="270">
        <v>0</v>
      </c>
      <c r="G536" s="270">
        <v>28560000</v>
      </c>
    </row>
    <row r="537" spans="1:7" x14ac:dyDescent="0.25">
      <c r="A537" s="271" t="s">
        <v>678</v>
      </c>
      <c r="B537" s="249">
        <f t="shared" si="8"/>
        <v>6</v>
      </c>
      <c r="C537" s="271" t="s">
        <v>679</v>
      </c>
      <c r="D537" s="270">
        <v>538784987.55999994</v>
      </c>
      <c r="E537" s="270">
        <v>0</v>
      </c>
      <c r="F537" s="270">
        <v>0</v>
      </c>
      <c r="G537" s="270">
        <v>538784987.55999994</v>
      </c>
    </row>
    <row r="538" spans="1:7" hidden="1" x14ac:dyDescent="0.25">
      <c r="A538" s="271" t="s">
        <v>680</v>
      </c>
      <c r="B538" s="249">
        <f t="shared" si="8"/>
        <v>9</v>
      </c>
      <c r="C538" s="271" t="s">
        <v>681</v>
      </c>
      <c r="D538" s="270">
        <v>538784987.55999994</v>
      </c>
      <c r="E538" s="270">
        <v>0</v>
      </c>
      <c r="F538" s="270">
        <v>0</v>
      </c>
      <c r="G538" s="270">
        <v>538784987.55999994</v>
      </c>
    </row>
    <row r="539" spans="1:7" hidden="1" x14ac:dyDescent="0.25">
      <c r="A539" s="271" t="s">
        <v>682</v>
      </c>
      <c r="B539" s="249">
        <f t="shared" si="8"/>
        <v>13</v>
      </c>
      <c r="C539" s="271" t="s">
        <v>681</v>
      </c>
      <c r="D539" s="270">
        <v>538784987.55999994</v>
      </c>
      <c r="E539" s="270">
        <v>0</v>
      </c>
      <c r="F539" s="270">
        <v>0</v>
      </c>
      <c r="G539" s="270">
        <v>538784987.55999994</v>
      </c>
    </row>
    <row r="540" spans="1:7" hidden="1" x14ac:dyDescent="0.25">
      <c r="A540" s="271" t="s">
        <v>683</v>
      </c>
      <c r="B540" s="249">
        <f t="shared" si="8"/>
        <v>3</v>
      </c>
      <c r="C540" s="271" t="s">
        <v>684</v>
      </c>
      <c r="D540" s="270">
        <v>-11183843900668.699</v>
      </c>
      <c r="E540" s="270">
        <v>226423747115.87</v>
      </c>
      <c r="F540" s="270">
        <v>88297178425.320007</v>
      </c>
      <c r="G540" s="270">
        <v>-11321970469359.199</v>
      </c>
    </row>
    <row r="541" spans="1:7" x14ac:dyDescent="0.25">
      <c r="A541" s="271" t="s">
        <v>685</v>
      </c>
      <c r="B541" s="249">
        <f t="shared" si="8"/>
        <v>6</v>
      </c>
      <c r="C541" s="271" t="s">
        <v>686</v>
      </c>
      <c r="D541" s="270">
        <v>-11183276555681.1</v>
      </c>
      <c r="E541" s="270">
        <v>226423747115.87</v>
      </c>
      <c r="F541" s="270">
        <v>88297178425.320007</v>
      </c>
      <c r="G541" s="270">
        <v>-11321403124371.699</v>
      </c>
    </row>
    <row r="542" spans="1:7" ht="30" hidden="1" x14ac:dyDescent="0.25">
      <c r="A542" s="271" t="s">
        <v>687</v>
      </c>
      <c r="B542" s="249">
        <f t="shared" si="8"/>
        <v>9</v>
      </c>
      <c r="C542" s="271" t="s">
        <v>650</v>
      </c>
      <c r="D542" s="270">
        <v>-11183276555681.1</v>
      </c>
      <c r="E542" s="270">
        <v>226423747115.87</v>
      </c>
      <c r="F542" s="270">
        <v>88297178425.320007</v>
      </c>
      <c r="G542" s="270">
        <v>-11321403124371.699</v>
      </c>
    </row>
    <row r="543" spans="1:7" ht="30" hidden="1" x14ac:dyDescent="0.25">
      <c r="A543" s="271" t="s">
        <v>688</v>
      </c>
      <c r="B543" s="249">
        <f t="shared" si="8"/>
        <v>13</v>
      </c>
      <c r="C543" s="271" t="s">
        <v>650</v>
      </c>
      <c r="D543" s="270">
        <v>-11183276555681.1</v>
      </c>
      <c r="E543" s="270">
        <v>226423747115.87</v>
      </c>
      <c r="F543" s="270">
        <v>88297178425.320007</v>
      </c>
      <c r="G543" s="270">
        <v>-11321403124371.699</v>
      </c>
    </row>
    <row r="544" spans="1:7" x14ac:dyDescent="0.25">
      <c r="A544" s="271" t="s">
        <v>689</v>
      </c>
      <c r="B544" s="249">
        <f t="shared" si="8"/>
        <v>6</v>
      </c>
      <c r="C544" s="271" t="s">
        <v>690</v>
      </c>
      <c r="D544" s="270">
        <v>-567344987.55999994</v>
      </c>
      <c r="E544" s="270">
        <v>0</v>
      </c>
      <c r="F544" s="270">
        <v>0</v>
      </c>
      <c r="G544" s="270">
        <v>-567344987.55999994</v>
      </c>
    </row>
    <row r="545" spans="1:7" hidden="1" x14ac:dyDescent="0.25">
      <c r="A545" s="271" t="s">
        <v>691</v>
      </c>
      <c r="B545" s="249">
        <f t="shared" si="8"/>
        <v>9</v>
      </c>
      <c r="C545" s="271" t="s">
        <v>692</v>
      </c>
      <c r="D545" s="270">
        <v>-28560000</v>
      </c>
      <c r="E545" s="270">
        <v>0</v>
      </c>
      <c r="F545" s="270">
        <v>0</v>
      </c>
      <c r="G545" s="270">
        <v>-28560000</v>
      </c>
    </row>
    <row r="546" spans="1:7" hidden="1" x14ac:dyDescent="0.25">
      <c r="A546" s="271" t="s">
        <v>693</v>
      </c>
      <c r="B546" s="249">
        <f t="shared" si="8"/>
        <v>13</v>
      </c>
      <c r="C546" s="271" t="s">
        <v>692</v>
      </c>
      <c r="D546" s="270">
        <v>-28560000</v>
      </c>
      <c r="E546" s="270">
        <v>0</v>
      </c>
      <c r="F546" s="270">
        <v>0</v>
      </c>
      <c r="G546" s="270">
        <v>-28560000</v>
      </c>
    </row>
    <row r="547" spans="1:7" hidden="1" x14ac:dyDescent="0.25">
      <c r="A547" s="271" t="s">
        <v>694</v>
      </c>
      <c r="B547" s="249">
        <f t="shared" si="8"/>
        <v>9</v>
      </c>
      <c r="C547" s="271" t="s">
        <v>695</v>
      </c>
      <c r="D547" s="270">
        <v>-538784987.55999994</v>
      </c>
      <c r="E547" s="270">
        <v>0</v>
      </c>
      <c r="F547" s="270">
        <v>0</v>
      </c>
      <c r="G547" s="270">
        <v>-538784987.55999994</v>
      </c>
    </row>
    <row r="548" spans="1:7" hidden="1" x14ac:dyDescent="0.25">
      <c r="A548" s="271" t="s">
        <v>696</v>
      </c>
      <c r="B548" s="249">
        <f t="shared" si="8"/>
        <v>13</v>
      </c>
      <c r="C548" s="271" t="s">
        <v>681</v>
      </c>
      <c r="D548" s="270">
        <v>-538784987.55999994</v>
      </c>
      <c r="E548" s="270">
        <v>0</v>
      </c>
      <c r="F548" s="270">
        <v>0</v>
      </c>
      <c r="G548" s="270">
        <v>-538784987.55999994</v>
      </c>
    </row>
    <row r="549" spans="1:7" hidden="1" x14ac:dyDescent="0.25">
      <c r="A549" s="271"/>
      <c r="B549" s="249">
        <f t="shared" si="8"/>
        <v>0</v>
      </c>
      <c r="C549" s="271" t="s">
        <v>697</v>
      </c>
      <c r="D549" s="270">
        <v>777423686813.23999</v>
      </c>
      <c r="E549" s="270">
        <v>683102031780.05005</v>
      </c>
      <c r="F549" s="270">
        <v>683102031780.05005</v>
      </c>
      <c r="G549" s="270">
        <v>1067209164189.38</v>
      </c>
    </row>
  </sheetData>
  <autoFilter ref="A9:G549">
    <filterColumn colId="1">
      <filters>
        <filter val="6"/>
      </filters>
    </filterColumn>
  </autoFilter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69634" r:id="rId3" name="Control 2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69634" r:id="rId3" name="Control 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4" filterMode="1"/>
  <dimension ref="A2:H555"/>
  <sheetViews>
    <sheetView showGridLines="0" topLeftCell="A178" workbookViewId="0">
      <selection activeCell="G178" activeCellId="1" sqref="A178:A309 G178:G309"/>
    </sheetView>
  </sheetViews>
  <sheetFormatPr baseColWidth="10" defaultRowHeight="15" x14ac:dyDescent="0.25"/>
  <cols>
    <col min="1" max="1" width="25.28515625" style="96" bestFit="1" customWidth="1"/>
    <col min="2" max="2" width="3" style="96" bestFit="1" customWidth="1"/>
    <col min="3" max="3" width="50.42578125" style="96" customWidth="1"/>
    <col min="4" max="4" width="21.28515625" style="95" bestFit="1" customWidth="1"/>
    <col min="5" max="5" width="18.5703125" style="95" customWidth="1"/>
    <col min="6" max="6" width="18.7109375" style="95" customWidth="1"/>
    <col min="7" max="7" width="17.85546875" style="95" customWidth="1"/>
    <col min="8" max="8" width="29.42578125" style="96" customWidth="1"/>
    <col min="9" max="16384" width="11.42578125" style="96"/>
  </cols>
  <sheetData>
    <row r="2" spans="1:7" x14ac:dyDescent="0.25">
      <c r="A2" s="94" t="s">
        <v>0</v>
      </c>
      <c r="B2" s="94"/>
      <c r="C2" s="94" t="s">
        <v>1</v>
      </c>
    </row>
    <row r="3" spans="1:7" x14ac:dyDescent="0.25">
      <c r="A3" s="97" t="s">
        <v>2</v>
      </c>
      <c r="B3" s="97"/>
      <c r="C3" s="97" t="s">
        <v>3</v>
      </c>
    </row>
    <row r="4" spans="1:7" x14ac:dyDescent="0.25">
      <c r="A4" s="97" t="s">
        <v>4</v>
      </c>
      <c r="B4" s="97"/>
      <c r="C4" s="97" t="s">
        <v>698</v>
      </c>
    </row>
    <row r="5" spans="1:7" x14ac:dyDescent="0.25">
      <c r="A5" s="97" t="s">
        <v>5</v>
      </c>
      <c r="B5" s="97"/>
      <c r="C5" s="97" t="s">
        <v>1030</v>
      </c>
    </row>
    <row r="6" spans="1:7" x14ac:dyDescent="0.25">
      <c r="A6" s="97" t="s">
        <v>6</v>
      </c>
      <c r="B6" s="97"/>
      <c r="C6" s="97" t="s">
        <v>1029</v>
      </c>
    </row>
    <row r="7" spans="1:7" x14ac:dyDescent="0.25">
      <c r="A7" s="97" t="s">
        <v>7</v>
      </c>
      <c r="B7" s="97"/>
      <c r="C7" s="97" t="s">
        <v>1028</v>
      </c>
    </row>
    <row r="8" spans="1:7" x14ac:dyDescent="0.25">
      <c r="A8" s="97"/>
      <c r="B8" s="97"/>
      <c r="C8" s="97"/>
    </row>
    <row r="9" spans="1:7" s="248" customFormat="1" ht="30" x14ac:dyDescent="0.25">
      <c r="A9" s="246" t="s">
        <v>8</v>
      </c>
      <c r="B9" s="246"/>
      <c r="C9" s="246" t="s">
        <v>9</v>
      </c>
      <c r="D9" s="247" t="s">
        <v>10</v>
      </c>
      <c r="E9" s="247" t="s">
        <v>11</v>
      </c>
      <c r="F9" s="247" t="s">
        <v>12</v>
      </c>
      <c r="G9" s="247" t="s">
        <v>13</v>
      </c>
    </row>
    <row r="10" spans="1:7" ht="15" hidden="1" customHeight="1" x14ac:dyDescent="0.25">
      <c r="A10" s="97" t="s">
        <v>14</v>
      </c>
      <c r="B10" s="249">
        <f t="shared" ref="B10:B73" si="0">LEN(A10)</f>
        <v>1</v>
      </c>
      <c r="C10" s="97" t="s">
        <v>15</v>
      </c>
      <c r="D10" s="98">
        <v>235062096242.14999</v>
      </c>
      <c r="E10" s="98">
        <v>27319587601.419998</v>
      </c>
      <c r="F10" s="98">
        <v>28199858454.98</v>
      </c>
      <c r="G10" s="98">
        <v>234181825388.59</v>
      </c>
    </row>
    <row r="11" spans="1:7" ht="15" hidden="1" customHeight="1" x14ac:dyDescent="0.25">
      <c r="A11" s="97" t="s">
        <v>16</v>
      </c>
      <c r="B11" s="249">
        <f t="shared" si="0"/>
        <v>3</v>
      </c>
      <c r="C11" s="97" t="s">
        <v>17</v>
      </c>
      <c r="D11" s="98">
        <v>0</v>
      </c>
      <c r="E11" s="98">
        <v>22486626115</v>
      </c>
      <c r="F11" s="98">
        <v>22486626115</v>
      </c>
      <c r="G11" s="98">
        <v>0</v>
      </c>
    </row>
    <row r="12" spans="1:7" x14ac:dyDescent="0.25">
      <c r="A12" s="97" t="s">
        <v>19</v>
      </c>
      <c r="B12" s="249">
        <f t="shared" si="0"/>
        <v>6</v>
      </c>
      <c r="C12" s="97" t="s">
        <v>20</v>
      </c>
      <c r="D12" s="98">
        <v>0</v>
      </c>
      <c r="E12" s="98">
        <v>22486626115</v>
      </c>
      <c r="F12" s="98">
        <v>22486626115</v>
      </c>
      <c r="G12" s="98">
        <v>0</v>
      </c>
    </row>
    <row r="13" spans="1:7" ht="15" hidden="1" customHeight="1" x14ac:dyDescent="0.25">
      <c r="A13" s="97" t="s">
        <v>21</v>
      </c>
      <c r="B13" s="249">
        <f t="shared" si="0"/>
        <v>9</v>
      </c>
      <c r="C13" s="97" t="s">
        <v>18</v>
      </c>
      <c r="D13" s="98">
        <v>0</v>
      </c>
      <c r="E13" s="98">
        <v>22486626115</v>
      </c>
      <c r="F13" s="98">
        <v>22486626115</v>
      </c>
      <c r="G13" s="98">
        <v>0</v>
      </c>
    </row>
    <row r="14" spans="1:7" ht="15" hidden="1" customHeight="1" x14ac:dyDescent="0.25">
      <c r="A14" s="97" t="s">
        <v>22</v>
      </c>
      <c r="B14" s="249">
        <f t="shared" si="0"/>
        <v>13</v>
      </c>
      <c r="C14" s="97" t="s">
        <v>18</v>
      </c>
      <c r="D14" s="98">
        <v>0</v>
      </c>
      <c r="E14" s="98">
        <v>22486626115</v>
      </c>
      <c r="F14" s="98">
        <v>22486626115</v>
      </c>
      <c r="G14" s="98">
        <v>0</v>
      </c>
    </row>
    <row r="15" spans="1:7" ht="15" hidden="1" customHeight="1" x14ac:dyDescent="0.25">
      <c r="A15" s="97" t="s">
        <v>23</v>
      </c>
      <c r="B15" s="249">
        <f t="shared" si="0"/>
        <v>3</v>
      </c>
      <c r="C15" s="97" t="s">
        <v>24</v>
      </c>
      <c r="D15" s="98">
        <v>248938652.94999999</v>
      </c>
      <c r="E15" s="98">
        <v>639563387</v>
      </c>
      <c r="F15" s="98">
        <v>549732857.00999999</v>
      </c>
      <c r="G15" s="98">
        <v>338769182.94</v>
      </c>
    </row>
    <row r="16" spans="1:7" x14ac:dyDescent="0.25">
      <c r="A16" s="97" t="s">
        <v>25</v>
      </c>
      <c r="B16" s="249">
        <f t="shared" si="0"/>
        <v>6</v>
      </c>
      <c r="C16" s="97" t="s">
        <v>26</v>
      </c>
      <c r="D16" s="98">
        <v>0</v>
      </c>
      <c r="E16" s="98">
        <v>3257601</v>
      </c>
      <c r="F16" s="98">
        <v>3257601</v>
      </c>
      <c r="G16" s="98">
        <v>0</v>
      </c>
    </row>
    <row r="17" spans="1:7" ht="15" hidden="1" customHeight="1" x14ac:dyDescent="0.25">
      <c r="A17" s="97" t="s">
        <v>27</v>
      </c>
      <c r="B17" s="249">
        <f t="shared" si="0"/>
        <v>9</v>
      </c>
      <c r="C17" s="97" t="s">
        <v>28</v>
      </c>
      <c r="D17" s="98">
        <v>0</v>
      </c>
      <c r="E17" s="98">
        <v>3257601</v>
      </c>
      <c r="F17" s="98">
        <v>3257601</v>
      </c>
      <c r="G17" s="98">
        <v>0</v>
      </c>
    </row>
    <row r="18" spans="1:7" ht="15" hidden="1" customHeight="1" x14ac:dyDescent="0.25">
      <c r="A18" s="97" t="s">
        <v>29</v>
      </c>
      <c r="B18" s="249">
        <f t="shared" si="0"/>
        <v>13</v>
      </c>
      <c r="C18" s="97" t="s">
        <v>28</v>
      </c>
      <c r="D18" s="98">
        <v>0</v>
      </c>
      <c r="E18" s="98">
        <v>3257601</v>
      </c>
      <c r="F18" s="98">
        <v>3257601</v>
      </c>
      <c r="G18" s="98">
        <v>0</v>
      </c>
    </row>
    <row r="19" spans="1:7" x14ac:dyDescent="0.25">
      <c r="A19" s="97" t="s">
        <v>979</v>
      </c>
      <c r="B19" s="249">
        <f t="shared" si="0"/>
        <v>6</v>
      </c>
      <c r="C19" s="97" t="s">
        <v>980</v>
      </c>
      <c r="D19" s="98">
        <v>0</v>
      </c>
      <c r="E19" s="98">
        <v>376850</v>
      </c>
      <c r="F19" s="98">
        <v>376850</v>
      </c>
      <c r="G19" s="98">
        <v>0</v>
      </c>
    </row>
    <row r="20" spans="1:7" ht="15" hidden="1" customHeight="1" x14ac:dyDescent="0.25">
      <c r="A20" s="97" t="s">
        <v>981</v>
      </c>
      <c r="B20" s="249">
        <f t="shared" si="0"/>
        <v>9</v>
      </c>
      <c r="C20" s="97" t="s">
        <v>30</v>
      </c>
      <c r="D20" s="98">
        <v>0</v>
      </c>
      <c r="E20" s="98">
        <v>376850</v>
      </c>
      <c r="F20" s="98">
        <v>376850</v>
      </c>
      <c r="G20" s="98">
        <v>0</v>
      </c>
    </row>
    <row r="21" spans="1:7" ht="15" hidden="1" customHeight="1" x14ac:dyDescent="0.25">
      <c r="A21" s="97" t="s">
        <v>982</v>
      </c>
      <c r="B21" s="249">
        <f t="shared" si="0"/>
        <v>13</v>
      </c>
      <c r="C21" s="97" t="s">
        <v>30</v>
      </c>
      <c r="D21" s="98">
        <v>0</v>
      </c>
      <c r="E21" s="98">
        <v>376850</v>
      </c>
      <c r="F21" s="98">
        <v>376850</v>
      </c>
      <c r="G21" s="98">
        <v>0</v>
      </c>
    </row>
    <row r="22" spans="1:7" ht="30" x14ac:dyDescent="0.25">
      <c r="A22" s="97" t="s">
        <v>1027</v>
      </c>
      <c r="B22" s="249">
        <f t="shared" si="0"/>
        <v>6</v>
      </c>
      <c r="C22" s="97" t="s">
        <v>1026</v>
      </c>
      <c r="D22" s="98">
        <v>0</v>
      </c>
      <c r="E22" s="98">
        <v>1300000</v>
      </c>
      <c r="F22" s="98">
        <v>1300000</v>
      </c>
      <c r="G22" s="98">
        <v>0</v>
      </c>
    </row>
    <row r="23" spans="1:7" ht="15" hidden="1" customHeight="1" x14ac:dyDescent="0.25">
      <c r="A23" s="97" t="s">
        <v>1025</v>
      </c>
      <c r="B23" s="249">
        <f t="shared" si="0"/>
        <v>9</v>
      </c>
      <c r="C23" s="97" t="s">
        <v>1023</v>
      </c>
      <c r="D23" s="98">
        <v>0</v>
      </c>
      <c r="E23" s="98">
        <v>1300000</v>
      </c>
      <c r="F23" s="98">
        <v>1300000</v>
      </c>
      <c r="G23" s="98">
        <v>0</v>
      </c>
    </row>
    <row r="24" spans="1:7" ht="15" hidden="1" customHeight="1" x14ac:dyDescent="0.25">
      <c r="A24" s="97" t="s">
        <v>1024</v>
      </c>
      <c r="B24" s="249">
        <f t="shared" si="0"/>
        <v>13</v>
      </c>
      <c r="C24" s="97" t="s">
        <v>1023</v>
      </c>
      <c r="D24" s="98">
        <v>0</v>
      </c>
      <c r="E24" s="98">
        <v>1300000</v>
      </c>
      <c r="F24" s="98">
        <v>1300000</v>
      </c>
      <c r="G24" s="98">
        <v>0</v>
      </c>
    </row>
    <row r="25" spans="1:7" x14ac:dyDescent="0.25">
      <c r="A25" s="97" t="s">
        <v>31</v>
      </c>
      <c r="B25" s="249">
        <f t="shared" si="0"/>
        <v>6</v>
      </c>
      <c r="C25" s="97" t="s">
        <v>32</v>
      </c>
      <c r="D25" s="98">
        <v>585825770.79999995</v>
      </c>
      <c r="E25" s="98">
        <v>634628936</v>
      </c>
      <c r="F25" s="98">
        <v>544798406.00999999</v>
      </c>
      <c r="G25" s="98">
        <v>675656300.78999996</v>
      </c>
    </row>
    <row r="26" spans="1:7" ht="15" hidden="1" customHeight="1" x14ac:dyDescent="0.25">
      <c r="A26" s="97" t="s">
        <v>34</v>
      </c>
      <c r="B26" s="249">
        <f t="shared" si="0"/>
        <v>9</v>
      </c>
      <c r="C26" s="97" t="s">
        <v>35</v>
      </c>
      <c r="D26" s="98">
        <v>535825778.79000002</v>
      </c>
      <c r="E26" s="98">
        <v>549349484</v>
      </c>
      <c r="F26" s="98">
        <v>501318309</v>
      </c>
      <c r="G26" s="98">
        <v>583856953.78999996</v>
      </c>
    </row>
    <row r="27" spans="1:7" ht="15" hidden="1" customHeight="1" x14ac:dyDescent="0.25">
      <c r="A27" s="97" t="s">
        <v>36</v>
      </c>
      <c r="B27" s="249">
        <f t="shared" si="0"/>
        <v>13</v>
      </c>
      <c r="C27" s="97" t="s">
        <v>35</v>
      </c>
      <c r="D27" s="98">
        <v>535825778.79000002</v>
      </c>
      <c r="E27" s="98">
        <v>549349484</v>
      </c>
      <c r="F27" s="98">
        <v>501318309</v>
      </c>
      <c r="G27" s="98">
        <v>583856953.78999996</v>
      </c>
    </row>
    <row r="28" spans="1:7" ht="15" hidden="1" customHeight="1" x14ac:dyDescent="0.25">
      <c r="A28" s="97" t="s">
        <v>37</v>
      </c>
      <c r="B28" s="249">
        <f t="shared" si="0"/>
        <v>9</v>
      </c>
      <c r="C28" s="97" t="s">
        <v>38</v>
      </c>
      <c r="D28" s="98">
        <v>31280246</v>
      </c>
      <c r="E28" s="98">
        <v>0</v>
      </c>
      <c r="F28" s="98">
        <v>0</v>
      </c>
      <c r="G28" s="98">
        <v>31280246</v>
      </c>
    </row>
    <row r="29" spans="1:7" ht="15" hidden="1" customHeight="1" x14ac:dyDescent="0.25">
      <c r="A29" s="97" t="s">
        <v>39</v>
      </c>
      <c r="B29" s="249">
        <f t="shared" si="0"/>
        <v>13</v>
      </c>
      <c r="C29" s="97" t="s">
        <v>38</v>
      </c>
      <c r="D29" s="98">
        <v>31280246</v>
      </c>
      <c r="E29" s="98">
        <v>0</v>
      </c>
      <c r="F29" s="98">
        <v>0</v>
      </c>
      <c r="G29" s="98">
        <v>31280246</v>
      </c>
    </row>
    <row r="30" spans="1:7" ht="15" hidden="1" customHeight="1" x14ac:dyDescent="0.25">
      <c r="A30" s="97" t="s">
        <v>40</v>
      </c>
      <c r="B30" s="249">
        <f t="shared" si="0"/>
        <v>9</v>
      </c>
      <c r="C30" s="97" t="s">
        <v>41</v>
      </c>
      <c r="D30" s="98">
        <v>15718476.01</v>
      </c>
      <c r="E30" s="98">
        <v>83598732</v>
      </c>
      <c r="F30" s="98">
        <v>41799366.009999998</v>
      </c>
      <c r="G30" s="98">
        <v>57517842</v>
      </c>
    </row>
    <row r="31" spans="1:7" ht="15" hidden="1" customHeight="1" x14ac:dyDescent="0.25">
      <c r="A31" s="97" t="s">
        <v>42</v>
      </c>
      <c r="B31" s="249">
        <f t="shared" si="0"/>
        <v>13</v>
      </c>
      <c r="C31" s="97" t="s">
        <v>41</v>
      </c>
      <c r="D31" s="98">
        <v>15718476.01</v>
      </c>
      <c r="E31" s="98">
        <v>83598732</v>
      </c>
      <c r="F31" s="98">
        <v>41799366.009999998</v>
      </c>
      <c r="G31" s="98">
        <v>57517842</v>
      </c>
    </row>
    <row r="32" spans="1:7" ht="15" hidden="1" customHeight="1" x14ac:dyDescent="0.25">
      <c r="A32" s="97" t="s">
        <v>933</v>
      </c>
      <c r="B32" s="249">
        <f t="shared" si="0"/>
        <v>9</v>
      </c>
      <c r="C32" s="97" t="s">
        <v>934</v>
      </c>
      <c r="D32" s="98">
        <v>0</v>
      </c>
      <c r="E32" s="98">
        <v>1480136</v>
      </c>
      <c r="F32" s="98">
        <v>1480136</v>
      </c>
      <c r="G32" s="98">
        <v>0</v>
      </c>
    </row>
    <row r="33" spans="1:7" ht="15" hidden="1" customHeight="1" x14ac:dyDescent="0.25">
      <c r="A33" s="97" t="s">
        <v>935</v>
      </c>
      <c r="B33" s="249">
        <f t="shared" si="0"/>
        <v>13</v>
      </c>
      <c r="C33" s="97" t="s">
        <v>934</v>
      </c>
      <c r="D33" s="98">
        <v>0</v>
      </c>
      <c r="E33" s="98">
        <v>1480136</v>
      </c>
      <c r="F33" s="98">
        <v>1480136</v>
      </c>
      <c r="G33" s="98">
        <v>0</v>
      </c>
    </row>
    <row r="34" spans="1:7" ht="15" hidden="1" customHeight="1" x14ac:dyDescent="0.25">
      <c r="A34" s="97" t="s">
        <v>43</v>
      </c>
      <c r="B34" s="249">
        <f t="shared" si="0"/>
        <v>9</v>
      </c>
      <c r="C34" s="97" t="s">
        <v>44</v>
      </c>
      <c r="D34" s="98">
        <v>3001270</v>
      </c>
      <c r="E34" s="98">
        <v>200584</v>
      </c>
      <c r="F34" s="98">
        <v>200595</v>
      </c>
      <c r="G34" s="98">
        <v>3001259</v>
      </c>
    </row>
    <row r="35" spans="1:7" ht="15" hidden="1" customHeight="1" x14ac:dyDescent="0.25">
      <c r="A35" s="97" t="s">
        <v>45</v>
      </c>
      <c r="B35" s="249">
        <f t="shared" si="0"/>
        <v>13</v>
      </c>
      <c r="C35" s="97" t="s">
        <v>44</v>
      </c>
      <c r="D35" s="98">
        <v>3001270</v>
      </c>
      <c r="E35" s="98">
        <v>200584</v>
      </c>
      <c r="F35" s="98">
        <v>200595</v>
      </c>
      <c r="G35" s="98">
        <v>3001259</v>
      </c>
    </row>
    <row r="36" spans="1:7" x14ac:dyDescent="0.25">
      <c r="A36" s="97" t="s">
        <v>838</v>
      </c>
      <c r="B36" s="249">
        <f t="shared" si="0"/>
        <v>6</v>
      </c>
      <c r="C36" s="97" t="s">
        <v>839</v>
      </c>
      <c r="D36" s="98">
        <v>15111773</v>
      </c>
      <c r="E36" s="98">
        <v>0</v>
      </c>
      <c r="F36" s="98">
        <v>0</v>
      </c>
      <c r="G36" s="98">
        <v>15111773</v>
      </c>
    </row>
    <row r="37" spans="1:7" ht="15" hidden="1" customHeight="1" x14ac:dyDescent="0.25">
      <c r="A37" s="97" t="s">
        <v>840</v>
      </c>
      <c r="B37" s="249">
        <f t="shared" si="0"/>
        <v>9</v>
      </c>
      <c r="C37" s="97" t="s">
        <v>841</v>
      </c>
      <c r="D37" s="98">
        <v>15111773</v>
      </c>
      <c r="E37" s="98">
        <v>0</v>
      </c>
      <c r="F37" s="98">
        <v>0</v>
      </c>
      <c r="G37" s="98">
        <v>15111773</v>
      </c>
    </row>
    <row r="38" spans="1:7" ht="15" hidden="1" customHeight="1" x14ac:dyDescent="0.25">
      <c r="A38" s="97" t="s">
        <v>842</v>
      </c>
      <c r="B38" s="249">
        <f t="shared" si="0"/>
        <v>13</v>
      </c>
      <c r="C38" s="97" t="s">
        <v>841</v>
      </c>
      <c r="D38" s="98">
        <v>15111773</v>
      </c>
      <c r="E38" s="98">
        <v>0</v>
      </c>
      <c r="F38" s="98">
        <v>0</v>
      </c>
      <c r="G38" s="98">
        <v>15111773</v>
      </c>
    </row>
    <row r="39" spans="1:7" ht="30" x14ac:dyDescent="0.25">
      <c r="A39" s="97" t="s">
        <v>843</v>
      </c>
      <c r="B39" s="249">
        <f t="shared" si="0"/>
        <v>6</v>
      </c>
      <c r="C39" s="97" t="s">
        <v>844</v>
      </c>
      <c r="D39" s="98">
        <v>-351998890.85000002</v>
      </c>
      <c r="E39" s="98">
        <v>0</v>
      </c>
      <c r="F39" s="98">
        <v>0</v>
      </c>
      <c r="G39" s="98">
        <v>-351998890.85000002</v>
      </c>
    </row>
    <row r="40" spans="1:7" ht="15" hidden="1" customHeight="1" x14ac:dyDescent="0.25">
      <c r="A40" s="97" t="s">
        <v>926</v>
      </c>
      <c r="B40" s="249">
        <f t="shared" si="0"/>
        <v>9</v>
      </c>
      <c r="C40" s="97" t="s">
        <v>44</v>
      </c>
      <c r="D40" s="98">
        <v>-351998890.85000002</v>
      </c>
      <c r="E40" s="98">
        <v>0</v>
      </c>
      <c r="F40" s="98">
        <v>0</v>
      </c>
      <c r="G40" s="98">
        <v>-351998890.85000002</v>
      </c>
    </row>
    <row r="41" spans="1:7" ht="15" hidden="1" customHeight="1" x14ac:dyDescent="0.25">
      <c r="A41" s="97" t="s">
        <v>925</v>
      </c>
      <c r="B41" s="249">
        <f t="shared" si="0"/>
        <v>13</v>
      </c>
      <c r="C41" s="97" t="s">
        <v>44</v>
      </c>
      <c r="D41" s="98">
        <v>-351998890.85000002</v>
      </c>
      <c r="E41" s="98">
        <v>0</v>
      </c>
      <c r="F41" s="98">
        <v>0</v>
      </c>
      <c r="G41" s="98">
        <v>-351998890.85000002</v>
      </c>
    </row>
    <row r="42" spans="1:7" ht="15" hidden="1" customHeight="1" x14ac:dyDescent="0.25">
      <c r="A42" s="97" t="s">
        <v>46</v>
      </c>
      <c r="B42" s="249">
        <f t="shared" si="0"/>
        <v>3</v>
      </c>
      <c r="C42" s="97" t="s">
        <v>47</v>
      </c>
      <c r="D42" s="98">
        <v>202769242889.56</v>
      </c>
      <c r="E42" s="98">
        <v>4100248618.4299998</v>
      </c>
      <c r="F42" s="98">
        <v>3624917961.6799998</v>
      </c>
      <c r="G42" s="98">
        <v>203244573546.31</v>
      </c>
    </row>
    <row r="43" spans="1:7" x14ac:dyDescent="0.25">
      <c r="A43" s="97" t="s">
        <v>48</v>
      </c>
      <c r="B43" s="249">
        <f t="shared" si="0"/>
        <v>6</v>
      </c>
      <c r="C43" s="97" t="s">
        <v>49</v>
      </c>
      <c r="D43" s="98">
        <v>25990211992</v>
      </c>
      <c r="E43" s="98">
        <v>0</v>
      </c>
      <c r="F43" s="98">
        <v>0</v>
      </c>
      <c r="G43" s="98">
        <v>25990211992</v>
      </c>
    </row>
    <row r="44" spans="1:7" ht="15" hidden="1" customHeight="1" x14ac:dyDescent="0.25">
      <c r="A44" s="97" t="s">
        <v>50</v>
      </c>
      <c r="B44" s="249">
        <f t="shared" si="0"/>
        <v>9</v>
      </c>
      <c r="C44" s="97" t="s">
        <v>51</v>
      </c>
      <c r="D44" s="98">
        <v>25990211992</v>
      </c>
      <c r="E44" s="98">
        <v>0</v>
      </c>
      <c r="F44" s="98">
        <v>0</v>
      </c>
      <c r="G44" s="98">
        <v>25990211992</v>
      </c>
    </row>
    <row r="45" spans="1:7" ht="15" hidden="1" customHeight="1" x14ac:dyDescent="0.25">
      <c r="A45" s="97" t="s">
        <v>52</v>
      </c>
      <c r="B45" s="249">
        <f t="shared" si="0"/>
        <v>13</v>
      </c>
      <c r="C45" s="97" t="s">
        <v>51</v>
      </c>
      <c r="D45" s="98">
        <v>25990211992</v>
      </c>
      <c r="E45" s="98">
        <v>0</v>
      </c>
      <c r="F45" s="98">
        <v>0</v>
      </c>
      <c r="G45" s="98">
        <v>25990211992</v>
      </c>
    </row>
    <row r="46" spans="1:7" x14ac:dyDescent="0.25">
      <c r="A46" s="97" t="s">
        <v>53</v>
      </c>
      <c r="B46" s="249">
        <f t="shared" si="0"/>
        <v>6</v>
      </c>
      <c r="C46" s="97" t="s">
        <v>54</v>
      </c>
      <c r="D46" s="98">
        <v>154046118.97</v>
      </c>
      <c r="E46" s="98">
        <v>1706436267</v>
      </c>
      <c r="F46" s="98">
        <v>1826209577</v>
      </c>
      <c r="G46" s="98">
        <v>34272808.969999999</v>
      </c>
    </row>
    <row r="47" spans="1:7" ht="15" hidden="1" customHeight="1" x14ac:dyDescent="0.25">
      <c r="A47" s="97" t="s">
        <v>62</v>
      </c>
      <c r="B47" s="249">
        <f t="shared" si="0"/>
        <v>9</v>
      </c>
      <c r="C47" s="97" t="s">
        <v>63</v>
      </c>
      <c r="D47" s="98">
        <v>41495799.969999999</v>
      </c>
      <c r="E47" s="98">
        <v>82830109</v>
      </c>
      <c r="F47" s="98">
        <v>90053100</v>
      </c>
      <c r="G47" s="98">
        <v>34272808.969999999</v>
      </c>
    </row>
    <row r="48" spans="1:7" ht="15" hidden="1" customHeight="1" x14ac:dyDescent="0.25">
      <c r="A48" s="97" t="s">
        <v>64</v>
      </c>
      <c r="B48" s="249">
        <f t="shared" si="0"/>
        <v>13</v>
      </c>
      <c r="C48" s="97" t="s">
        <v>65</v>
      </c>
      <c r="D48" s="98">
        <v>8996999.9700000007</v>
      </c>
      <c r="E48" s="98">
        <v>0</v>
      </c>
      <c r="F48" s="98">
        <v>0</v>
      </c>
      <c r="G48" s="98">
        <v>8996999.9700000007</v>
      </c>
    </row>
    <row r="49" spans="1:7" ht="15" hidden="1" customHeight="1" x14ac:dyDescent="0.25">
      <c r="A49" s="97" t="s">
        <v>66</v>
      </c>
      <c r="B49" s="249">
        <f t="shared" si="0"/>
        <v>13</v>
      </c>
      <c r="C49" s="97" t="s">
        <v>67</v>
      </c>
      <c r="D49" s="98">
        <v>32498800</v>
      </c>
      <c r="E49" s="98">
        <v>82830109</v>
      </c>
      <c r="F49" s="98">
        <v>90053100</v>
      </c>
      <c r="G49" s="98">
        <v>25275809</v>
      </c>
    </row>
    <row r="50" spans="1:7" ht="15" hidden="1" customHeight="1" x14ac:dyDescent="0.25">
      <c r="A50" s="97" t="s">
        <v>68</v>
      </c>
      <c r="B50" s="249">
        <f t="shared" si="0"/>
        <v>9</v>
      </c>
      <c r="C50" s="97" t="s">
        <v>69</v>
      </c>
      <c r="D50" s="98">
        <v>112550319</v>
      </c>
      <c r="E50" s="98">
        <v>1623606158</v>
      </c>
      <c r="F50" s="98">
        <v>1736156477</v>
      </c>
      <c r="G50" s="98">
        <v>0</v>
      </c>
    </row>
    <row r="51" spans="1:7" ht="15" hidden="1" customHeight="1" x14ac:dyDescent="0.25">
      <c r="A51" s="97" t="s">
        <v>70</v>
      </c>
      <c r="B51" s="249">
        <f t="shared" si="0"/>
        <v>13</v>
      </c>
      <c r="C51" s="97" t="s">
        <v>71</v>
      </c>
      <c r="D51" s="98">
        <v>0</v>
      </c>
      <c r="E51" s="98">
        <v>1546802800</v>
      </c>
      <c r="F51" s="98">
        <v>1546802800</v>
      </c>
      <c r="G51" s="98">
        <v>0</v>
      </c>
    </row>
    <row r="52" spans="1:7" ht="15" hidden="1" customHeight="1" x14ac:dyDescent="0.25">
      <c r="A52" s="97" t="s">
        <v>72</v>
      </c>
      <c r="B52" s="249">
        <f t="shared" si="0"/>
        <v>13</v>
      </c>
      <c r="C52" s="97" t="s">
        <v>73</v>
      </c>
      <c r="D52" s="98">
        <v>112550319</v>
      </c>
      <c r="E52" s="98">
        <v>76803358</v>
      </c>
      <c r="F52" s="98">
        <v>189353677</v>
      </c>
      <c r="G52" s="98">
        <v>0</v>
      </c>
    </row>
    <row r="53" spans="1:7" x14ac:dyDescent="0.25">
      <c r="A53" s="97" t="s">
        <v>78</v>
      </c>
      <c r="B53" s="249">
        <f t="shared" si="0"/>
        <v>6</v>
      </c>
      <c r="C53" s="97" t="s">
        <v>79</v>
      </c>
      <c r="D53" s="98">
        <v>4605174159.3400002</v>
      </c>
      <c r="E53" s="98">
        <v>108024112.43000001</v>
      </c>
      <c r="F53" s="98">
        <v>114562886.13</v>
      </c>
      <c r="G53" s="98">
        <v>4598635385.6400003</v>
      </c>
    </row>
    <row r="54" spans="1:7" ht="15" hidden="1" customHeight="1" x14ac:dyDescent="0.25">
      <c r="A54" s="97" t="s">
        <v>900</v>
      </c>
      <c r="B54" s="249">
        <f t="shared" si="0"/>
        <v>9</v>
      </c>
      <c r="C54" s="97" t="s">
        <v>163</v>
      </c>
      <c r="D54" s="98">
        <v>14916744.17</v>
      </c>
      <c r="E54" s="98">
        <v>0</v>
      </c>
      <c r="F54" s="98">
        <v>0</v>
      </c>
      <c r="G54" s="98">
        <v>14916744.17</v>
      </c>
    </row>
    <row r="55" spans="1:7" ht="15" hidden="1" customHeight="1" x14ac:dyDescent="0.25">
      <c r="A55" s="97" t="s">
        <v>899</v>
      </c>
      <c r="B55" s="249">
        <f t="shared" si="0"/>
        <v>13</v>
      </c>
      <c r="C55" s="97" t="s">
        <v>108</v>
      </c>
      <c r="D55" s="98">
        <v>14916744.17</v>
      </c>
      <c r="E55" s="98">
        <v>0</v>
      </c>
      <c r="F55" s="98">
        <v>0</v>
      </c>
      <c r="G55" s="98">
        <v>14916744.17</v>
      </c>
    </row>
    <row r="56" spans="1:7" ht="15" hidden="1" customHeight="1" x14ac:dyDescent="0.25">
      <c r="A56" s="97" t="s">
        <v>82</v>
      </c>
      <c r="B56" s="249">
        <f t="shared" si="0"/>
        <v>9</v>
      </c>
      <c r="C56" s="97" t="s">
        <v>56</v>
      </c>
      <c r="D56" s="98">
        <v>1088590574.22</v>
      </c>
      <c r="E56" s="98">
        <v>0</v>
      </c>
      <c r="F56" s="98">
        <v>0</v>
      </c>
      <c r="G56" s="98">
        <v>1088590574.22</v>
      </c>
    </row>
    <row r="57" spans="1:7" ht="15" hidden="1" customHeight="1" x14ac:dyDescent="0.25">
      <c r="A57" s="97" t="s">
        <v>83</v>
      </c>
      <c r="B57" s="249">
        <f t="shared" si="0"/>
        <v>13</v>
      </c>
      <c r="C57" s="97" t="s">
        <v>57</v>
      </c>
      <c r="D57" s="98">
        <v>27508281.530000001</v>
      </c>
      <c r="E57" s="98">
        <v>0</v>
      </c>
      <c r="F57" s="98">
        <v>0</v>
      </c>
      <c r="G57" s="98">
        <v>27508281.530000001</v>
      </c>
    </row>
    <row r="58" spans="1:7" ht="15" hidden="1" customHeight="1" x14ac:dyDescent="0.25">
      <c r="A58" s="97" t="s">
        <v>84</v>
      </c>
      <c r="B58" s="249">
        <f t="shared" si="0"/>
        <v>13</v>
      </c>
      <c r="C58" s="97" t="s">
        <v>59</v>
      </c>
      <c r="D58" s="98">
        <v>1061082292.6900001</v>
      </c>
      <c r="E58" s="98">
        <v>0</v>
      </c>
      <c r="F58" s="98">
        <v>0</v>
      </c>
      <c r="G58" s="98">
        <v>1061082292.6900001</v>
      </c>
    </row>
    <row r="59" spans="1:7" ht="15" hidden="1" customHeight="1" x14ac:dyDescent="0.25">
      <c r="A59" s="97" t="s">
        <v>845</v>
      </c>
      <c r="B59" s="249">
        <f t="shared" si="0"/>
        <v>9</v>
      </c>
      <c r="C59" s="97" t="s">
        <v>60</v>
      </c>
      <c r="D59" s="98">
        <v>5025210</v>
      </c>
      <c r="E59" s="98">
        <v>0</v>
      </c>
      <c r="F59" s="98">
        <v>0</v>
      </c>
      <c r="G59" s="98">
        <v>5025210</v>
      </c>
    </row>
    <row r="60" spans="1:7" ht="15" hidden="1" customHeight="1" x14ac:dyDescent="0.25">
      <c r="A60" s="97" t="s">
        <v>846</v>
      </c>
      <c r="B60" s="249">
        <f t="shared" si="0"/>
        <v>13</v>
      </c>
      <c r="C60" s="97" t="s">
        <v>61</v>
      </c>
      <c r="D60" s="98">
        <v>5025210</v>
      </c>
      <c r="E60" s="98">
        <v>0</v>
      </c>
      <c r="F60" s="98">
        <v>0</v>
      </c>
      <c r="G60" s="98">
        <v>5025210</v>
      </c>
    </row>
    <row r="61" spans="1:7" ht="15" hidden="1" customHeight="1" x14ac:dyDescent="0.25">
      <c r="A61" s="97" t="s">
        <v>85</v>
      </c>
      <c r="B61" s="249">
        <f t="shared" si="0"/>
        <v>9</v>
      </c>
      <c r="C61" s="97" t="s">
        <v>63</v>
      </c>
      <c r="D61" s="98">
        <v>333204498.38</v>
      </c>
      <c r="E61" s="98">
        <v>59234198.020000003</v>
      </c>
      <c r="F61" s="98">
        <v>41109927.130000003</v>
      </c>
      <c r="G61" s="98">
        <v>351328769.26999998</v>
      </c>
    </row>
    <row r="62" spans="1:7" ht="15" hidden="1" customHeight="1" x14ac:dyDescent="0.25">
      <c r="A62" s="97" t="s">
        <v>86</v>
      </c>
      <c r="B62" s="249">
        <f t="shared" si="0"/>
        <v>13</v>
      </c>
      <c r="C62" s="97" t="s">
        <v>65</v>
      </c>
      <c r="D62" s="98">
        <v>125030034.90000001</v>
      </c>
      <c r="E62" s="98">
        <v>10321128.91</v>
      </c>
      <c r="F62" s="98">
        <v>12250338.42</v>
      </c>
      <c r="G62" s="98">
        <v>123100825.39</v>
      </c>
    </row>
    <row r="63" spans="1:7" ht="15" hidden="1" customHeight="1" x14ac:dyDescent="0.25">
      <c r="A63" s="97" t="s">
        <v>87</v>
      </c>
      <c r="B63" s="249">
        <f t="shared" si="0"/>
        <v>13</v>
      </c>
      <c r="C63" s="97" t="s">
        <v>67</v>
      </c>
      <c r="D63" s="98">
        <v>208174463.47999999</v>
      </c>
      <c r="E63" s="98">
        <v>48913069.109999999</v>
      </c>
      <c r="F63" s="98">
        <v>28859588.710000001</v>
      </c>
      <c r="G63" s="98">
        <v>228227943.88</v>
      </c>
    </row>
    <row r="64" spans="1:7" ht="15" hidden="1" customHeight="1" x14ac:dyDescent="0.25">
      <c r="A64" s="97" t="s">
        <v>89</v>
      </c>
      <c r="B64" s="249">
        <f t="shared" si="0"/>
        <v>9</v>
      </c>
      <c r="C64" s="97" t="s">
        <v>69</v>
      </c>
      <c r="D64" s="98">
        <v>1632626932.28</v>
      </c>
      <c r="E64" s="98">
        <v>48789914.409999996</v>
      </c>
      <c r="F64" s="98">
        <v>73452959</v>
      </c>
      <c r="G64" s="98">
        <v>1607963887.6900001</v>
      </c>
    </row>
    <row r="65" spans="1:7" ht="15" hidden="1" customHeight="1" x14ac:dyDescent="0.25">
      <c r="A65" s="97" t="s">
        <v>90</v>
      </c>
      <c r="B65" s="249">
        <f t="shared" si="0"/>
        <v>13</v>
      </c>
      <c r="C65" s="97" t="s">
        <v>71</v>
      </c>
      <c r="D65" s="98">
        <v>1252469753.4300001</v>
      </c>
      <c r="E65" s="98">
        <v>33011316</v>
      </c>
      <c r="F65" s="98">
        <v>41574701</v>
      </c>
      <c r="G65" s="98">
        <v>1243906368.4300001</v>
      </c>
    </row>
    <row r="66" spans="1:7" ht="15" hidden="1" customHeight="1" x14ac:dyDescent="0.25">
      <c r="A66" s="97" t="s">
        <v>91</v>
      </c>
      <c r="B66" s="249">
        <f t="shared" si="0"/>
        <v>13</v>
      </c>
      <c r="C66" s="97" t="s">
        <v>73</v>
      </c>
      <c r="D66" s="98">
        <v>371940817.63999999</v>
      </c>
      <c r="E66" s="98">
        <v>15778598.41</v>
      </c>
      <c r="F66" s="98">
        <v>31878258</v>
      </c>
      <c r="G66" s="98">
        <v>355841158.05000001</v>
      </c>
    </row>
    <row r="67" spans="1:7" ht="15" hidden="1" customHeight="1" x14ac:dyDescent="0.25">
      <c r="A67" s="97" t="s">
        <v>975</v>
      </c>
      <c r="B67" s="249">
        <f t="shared" si="0"/>
        <v>13</v>
      </c>
      <c r="C67" s="97" t="s">
        <v>74</v>
      </c>
      <c r="D67" s="98">
        <v>8216361.21</v>
      </c>
      <c r="E67" s="98">
        <v>0</v>
      </c>
      <c r="F67" s="98">
        <v>0</v>
      </c>
      <c r="G67" s="98">
        <v>8216361.21</v>
      </c>
    </row>
    <row r="68" spans="1:7" ht="15" hidden="1" customHeight="1" x14ac:dyDescent="0.25">
      <c r="A68" s="97" t="s">
        <v>92</v>
      </c>
      <c r="B68" s="249">
        <f t="shared" si="0"/>
        <v>9</v>
      </c>
      <c r="C68" s="97" t="s">
        <v>75</v>
      </c>
      <c r="D68" s="98">
        <v>1530810200.29</v>
      </c>
      <c r="E68" s="98">
        <v>0</v>
      </c>
      <c r="F68" s="98">
        <v>0</v>
      </c>
      <c r="G68" s="98">
        <v>1530810200.29</v>
      </c>
    </row>
    <row r="69" spans="1:7" ht="15" hidden="1" customHeight="1" x14ac:dyDescent="0.25">
      <c r="A69" s="97" t="s">
        <v>93</v>
      </c>
      <c r="B69" s="249">
        <f t="shared" si="0"/>
        <v>13</v>
      </c>
      <c r="C69" s="97" t="s">
        <v>76</v>
      </c>
      <c r="D69" s="98">
        <v>1530810200.29</v>
      </c>
      <c r="E69" s="98">
        <v>0</v>
      </c>
      <c r="F69" s="98">
        <v>0</v>
      </c>
      <c r="G69" s="98">
        <v>1530810200.29</v>
      </c>
    </row>
    <row r="70" spans="1:7" x14ac:dyDescent="0.25">
      <c r="A70" s="97" t="s">
        <v>96</v>
      </c>
      <c r="B70" s="249">
        <f t="shared" si="0"/>
        <v>6</v>
      </c>
      <c r="C70" s="97" t="s">
        <v>97</v>
      </c>
      <c r="D70" s="98">
        <v>131931229691</v>
      </c>
      <c r="E70" s="98">
        <v>0</v>
      </c>
      <c r="F70" s="98">
        <v>0</v>
      </c>
      <c r="G70" s="98">
        <v>131931229691</v>
      </c>
    </row>
    <row r="71" spans="1:7" ht="15" hidden="1" customHeight="1" x14ac:dyDescent="0.25">
      <c r="A71" s="97" t="s">
        <v>98</v>
      </c>
      <c r="B71" s="249">
        <f t="shared" si="0"/>
        <v>9</v>
      </c>
      <c r="C71" s="97" t="s">
        <v>99</v>
      </c>
      <c r="D71" s="98">
        <v>131931229691</v>
      </c>
      <c r="E71" s="98">
        <v>0</v>
      </c>
      <c r="F71" s="98">
        <v>0</v>
      </c>
      <c r="G71" s="98">
        <v>131931229691</v>
      </c>
    </row>
    <row r="72" spans="1:7" ht="15" hidden="1" customHeight="1" x14ac:dyDescent="0.25">
      <c r="A72" s="97" t="s">
        <v>100</v>
      </c>
      <c r="B72" s="249">
        <f t="shared" si="0"/>
        <v>13</v>
      </c>
      <c r="C72" s="97" t="s">
        <v>99</v>
      </c>
      <c r="D72" s="98">
        <v>131931229691</v>
      </c>
      <c r="E72" s="98">
        <v>0</v>
      </c>
      <c r="F72" s="98">
        <v>0</v>
      </c>
      <c r="G72" s="98">
        <v>131931229691</v>
      </c>
    </row>
    <row r="73" spans="1:7" x14ac:dyDescent="0.25">
      <c r="A73" s="97" t="s">
        <v>101</v>
      </c>
      <c r="B73" s="249">
        <f t="shared" si="0"/>
        <v>6</v>
      </c>
      <c r="C73" s="97" t="s">
        <v>102</v>
      </c>
      <c r="D73" s="98">
        <v>1871948202.48</v>
      </c>
      <c r="E73" s="98">
        <v>0</v>
      </c>
      <c r="F73" s="98">
        <v>0</v>
      </c>
      <c r="G73" s="98">
        <v>1871948202.48</v>
      </c>
    </row>
    <row r="74" spans="1:7" ht="15" hidden="1" customHeight="1" x14ac:dyDescent="0.25">
      <c r="A74" s="97" t="s">
        <v>103</v>
      </c>
      <c r="B74" s="249">
        <f t="shared" ref="B74:B137" si="1">LEN(A74)</f>
        <v>9</v>
      </c>
      <c r="C74" s="97" t="s">
        <v>81</v>
      </c>
      <c r="D74" s="98">
        <v>1871948202.48</v>
      </c>
      <c r="E74" s="98">
        <v>0</v>
      </c>
      <c r="F74" s="98">
        <v>0</v>
      </c>
      <c r="G74" s="98">
        <v>1871948202.48</v>
      </c>
    </row>
    <row r="75" spans="1:7" ht="15" hidden="1" customHeight="1" x14ac:dyDescent="0.25">
      <c r="A75" s="97" t="s">
        <v>104</v>
      </c>
      <c r="B75" s="249">
        <f t="shared" si="1"/>
        <v>13</v>
      </c>
      <c r="C75" s="97" t="s">
        <v>81</v>
      </c>
      <c r="D75" s="98">
        <v>1871948202.48</v>
      </c>
      <c r="E75" s="98">
        <v>0</v>
      </c>
      <c r="F75" s="98">
        <v>0</v>
      </c>
      <c r="G75" s="98">
        <v>1871948202.48</v>
      </c>
    </row>
    <row r="76" spans="1:7" x14ac:dyDescent="0.25">
      <c r="A76" s="97" t="s">
        <v>105</v>
      </c>
      <c r="B76" s="249">
        <f t="shared" si="1"/>
        <v>6</v>
      </c>
      <c r="C76" s="97" t="s">
        <v>106</v>
      </c>
      <c r="D76" s="98">
        <v>12851075.300000001</v>
      </c>
      <c r="E76" s="98">
        <v>0</v>
      </c>
      <c r="F76" s="98">
        <v>0</v>
      </c>
      <c r="G76" s="98">
        <v>12851075.300000001</v>
      </c>
    </row>
    <row r="77" spans="1:7" ht="15" hidden="1" customHeight="1" x14ac:dyDescent="0.25">
      <c r="A77" s="97" t="s">
        <v>107</v>
      </c>
      <c r="B77" s="249">
        <f t="shared" si="1"/>
        <v>9</v>
      </c>
      <c r="C77" s="97" t="s">
        <v>108</v>
      </c>
      <c r="D77" s="98">
        <v>12851075.300000001</v>
      </c>
      <c r="E77" s="98">
        <v>0</v>
      </c>
      <c r="F77" s="98">
        <v>0</v>
      </c>
      <c r="G77" s="98">
        <v>12851075.300000001</v>
      </c>
    </row>
    <row r="78" spans="1:7" ht="15" hidden="1" customHeight="1" x14ac:dyDescent="0.25">
      <c r="A78" s="97" t="s">
        <v>109</v>
      </c>
      <c r="B78" s="249">
        <f t="shared" si="1"/>
        <v>13</v>
      </c>
      <c r="C78" s="97" t="s">
        <v>108</v>
      </c>
      <c r="D78" s="98">
        <v>12851075.300000001</v>
      </c>
      <c r="E78" s="98">
        <v>0</v>
      </c>
      <c r="F78" s="98">
        <v>0</v>
      </c>
      <c r="G78" s="98">
        <v>12851075.300000001</v>
      </c>
    </row>
    <row r="79" spans="1:7" x14ac:dyDescent="0.25">
      <c r="A79" s="97" t="s">
        <v>110</v>
      </c>
      <c r="B79" s="249">
        <f t="shared" si="1"/>
        <v>6</v>
      </c>
      <c r="C79" s="97" t="s">
        <v>111</v>
      </c>
      <c r="D79" s="98">
        <v>34501125715.309998</v>
      </c>
      <c r="E79" s="98">
        <v>0</v>
      </c>
      <c r="F79" s="98">
        <v>0</v>
      </c>
      <c r="G79" s="98">
        <v>34501125715.309998</v>
      </c>
    </row>
    <row r="80" spans="1:7" ht="15" hidden="1" customHeight="1" x14ac:dyDescent="0.25">
      <c r="A80" s="97" t="s">
        <v>112</v>
      </c>
      <c r="B80" s="249">
        <f t="shared" si="1"/>
        <v>9</v>
      </c>
      <c r="C80" s="97" t="s">
        <v>57</v>
      </c>
      <c r="D80" s="98">
        <v>618635931.78999996</v>
      </c>
      <c r="E80" s="98">
        <v>0</v>
      </c>
      <c r="F80" s="98">
        <v>0</v>
      </c>
      <c r="G80" s="98">
        <v>618635931.78999996</v>
      </c>
    </row>
    <row r="81" spans="1:7" ht="15" hidden="1" customHeight="1" x14ac:dyDescent="0.25">
      <c r="A81" s="97" t="s">
        <v>113</v>
      </c>
      <c r="B81" s="249">
        <f t="shared" si="1"/>
        <v>13</v>
      </c>
      <c r="C81" s="97" t="s">
        <v>57</v>
      </c>
      <c r="D81" s="98">
        <v>618635931.78999996</v>
      </c>
      <c r="E81" s="98">
        <v>0</v>
      </c>
      <c r="F81" s="98">
        <v>0</v>
      </c>
      <c r="G81" s="98">
        <v>618635931.78999996</v>
      </c>
    </row>
    <row r="82" spans="1:7" ht="15" hidden="1" customHeight="1" x14ac:dyDescent="0.25">
      <c r="A82" s="97" t="s">
        <v>114</v>
      </c>
      <c r="B82" s="249">
        <f t="shared" si="1"/>
        <v>9</v>
      </c>
      <c r="C82" s="97" t="s">
        <v>59</v>
      </c>
      <c r="D82" s="98">
        <v>33882489783.52</v>
      </c>
      <c r="E82" s="98">
        <v>0</v>
      </c>
      <c r="F82" s="98">
        <v>0</v>
      </c>
      <c r="G82" s="98">
        <v>33882489783.52</v>
      </c>
    </row>
    <row r="83" spans="1:7" ht="15" hidden="1" customHeight="1" x14ac:dyDescent="0.25">
      <c r="A83" s="97" t="s">
        <v>115</v>
      </c>
      <c r="B83" s="249">
        <f t="shared" si="1"/>
        <v>13</v>
      </c>
      <c r="C83" s="97" t="s">
        <v>59</v>
      </c>
      <c r="D83" s="98">
        <v>33882489783.52</v>
      </c>
      <c r="E83" s="98">
        <v>0</v>
      </c>
      <c r="F83" s="98">
        <v>0</v>
      </c>
      <c r="G83" s="98">
        <v>33882489783.52</v>
      </c>
    </row>
    <row r="84" spans="1:7" x14ac:dyDescent="0.25">
      <c r="A84" s="97" t="s">
        <v>116</v>
      </c>
      <c r="B84" s="249">
        <f t="shared" si="1"/>
        <v>6</v>
      </c>
      <c r="C84" s="97" t="s">
        <v>117</v>
      </c>
      <c r="D84" s="98">
        <v>29056158.609999999</v>
      </c>
      <c r="E84" s="98">
        <v>0</v>
      </c>
      <c r="F84" s="98">
        <v>0</v>
      </c>
      <c r="G84" s="98">
        <v>29056158.609999999</v>
      </c>
    </row>
    <row r="85" spans="1:7" ht="15" hidden="1" customHeight="1" x14ac:dyDescent="0.25">
      <c r="A85" s="97" t="s">
        <v>118</v>
      </c>
      <c r="B85" s="249">
        <f t="shared" si="1"/>
        <v>9</v>
      </c>
      <c r="C85" s="97" t="s">
        <v>61</v>
      </c>
      <c r="D85" s="98">
        <v>29056158.609999999</v>
      </c>
      <c r="E85" s="98">
        <v>0</v>
      </c>
      <c r="F85" s="98">
        <v>0</v>
      </c>
      <c r="G85" s="98">
        <v>29056158.609999999</v>
      </c>
    </row>
    <row r="86" spans="1:7" ht="15" hidden="1" customHeight="1" x14ac:dyDescent="0.25">
      <c r="A86" s="97" t="s">
        <v>119</v>
      </c>
      <c r="B86" s="249">
        <f t="shared" si="1"/>
        <v>13</v>
      </c>
      <c r="C86" s="97" t="s">
        <v>61</v>
      </c>
      <c r="D86" s="98">
        <v>29056158.609999999</v>
      </c>
      <c r="E86" s="98">
        <v>0</v>
      </c>
      <c r="F86" s="98">
        <v>0</v>
      </c>
      <c r="G86" s="98">
        <v>29056158.609999999</v>
      </c>
    </row>
    <row r="87" spans="1:7" x14ac:dyDescent="0.25">
      <c r="A87" s="97" t="s">
        <v>120</v>
      </c>
      <c r="B87" s="249">
        <f t="shared" si="1"/>
        <v>6</v>
      </c>
      <c r="C87" s="97" t="s">
        <v>121</v>
      </c>
      <c r="D87" s="98">
        <v>5213769814.6700001</v>
      </c>
      <c r="E87" s="98">
        <v>107295997.94</v>
      </c>
      <c r="F87" s="98">
        <v>59234198.020000003</v>
      </c>
      <c r="G87" s="98">
        <v>5261831614.5900002</v>
      </c>
    </row>
    <row r="88" spans="1:7" ht="15" hidden="1" customHeight="1" x14ac:dyDescent="0.25">
      <c r="A88" s="97" t="s">
        <v>122</v>
      </c>
      <c r="B88" s="249">
        <f t="shared" si="1"/>
        <v>9</v>
      </c>
      <c r="C88" s="97" t="s">
        <v>65</v>
      </c>
      <c r="D88" s="98">
        <v>3474324150.25</v>
      </c>
      <c r="E88" s="98">
        <v>12250338.42</v>
      </c>
      <c r="F88" s="98">
        <v>10321128.91</v>
      </c>
      <c r="G88" s="98">
        <v>3476253359.7600002</v>
      </c>
    </row>
    <row r="89" spans="1:7" ht="15" hidden="1" customHeight="1" x14ac:dyDescent="0.25">
      <c r="A89" s="97" t="s">
        <v>123</v>
      </c>
      <c r="B89" s="249">
        <f t="shared" si="1"/>
        <v>13</v>
      </c>
      <c r="C89" s="97" t="s">
        <v>65</v>
      </c>
      <c r="D89" s="98">
        <v>3474324150.25</v>
      </c>
      <c r="E89" s="98">
        <v>12250338.42</v>
      </c>
      <c r="F89" s="98">
        <v>10321128.91</v>
      </c>
      <c r="G89" s="98">
        <v>3476253359.7600002</v>
      </c>
    </row>
    <row r="90" spans="1:7" ht="15" hidden="1" customHeight="1" x14ac:dyDescent="0.25">
      <c r="A90" s="97" t="s">
        <v>124</v>
      </c>
      <c r="B90" s="249">
        <f t="shared" si="1"/>
        <v>9</v>
      </c>
      <c r="C90" s="97" t="s">
        <v>67</v>
      </c>
      <c r="D90" s="98">
        <v>1725668385.45</v>
      </c>
      <c r="E90" s="98">
        <v>95045659.519999996</v>
      </c>
      <c r="F90" s="98">
        <v>48913069.109999999</v>
      </c>
      <c r="G90" s="98">
        <v>1771800975.8599999</v>
      </c>
    </row>
    <row r="91" spans="1:7" ht="15" hidden="1" customHeight="1" x14ac:dyDescent="0.25">
      <c r="A91" s="97" t="s">
        <v>125</v>
      </c>
      <c r="B91" s="249">
        <f t="shared" si="1"/>
        <v>13</v>
      </c>
      <c r="C91" s="97" t="s">
        <v>67</v>
      </c>
      <c r="D91" s="98">
        <v>1725668385.45</v>
      </c>
      <c r="E91" s="98">
        <v>95045659.519999996</v>
      </c>
      <c r="F91" s="98">
        <v>48913069.109999999</v>
      </c>
      <c r="G91" s="98">
        <v>1771800975.8599999</v>
      </c>
    </row>
    <row r="92" spans="1:7" ht="30" hidden="1" customHeight="1" x14ac:dyDescent="0.25">
      <c r="A92" s="97" t="s">
        <v>126</v>
      </c>
      <c r="B92" s="249">
        <f t="shared" si="1"/>
        <v>9</v>
      </c>
      <c r="C92" s="97" t="s">
        <v>88</v>
      </c>
      <c r="D92" s="98">
        <v>13777278.970000001</v>
      </c>
      <c r="E92" s="98">
        <v>0</v>
      </c>
      <c r="F92" s="98">
        <v>0</v>
      </c>
      <c r="G92" s="98">
        <v>13777278.970000001</v>
      </c>
    </row>
    <row r="93" spans="1:7" ht="30" hidden="1" customHeight="1" x14ac:dyDescent="0.25">
      <c r="A93" s="97" t="s">
        <v>127</v>
      </c>
      <c r="B93" s="249">
        <f t="shared" si="1"/>
        <v>13</v>
      </c>
      <c r="C93" s="97" t="s">
        <v>88</v>
      </c>
      <c r="D93" s="98">
        <v>13777278.970000001</v>
      </c>
      <c r="E93" s="98">
        <v>0</v>
      </c>
      <c r="F93" s="98">
        <v>0</v>
      </c>
      <c r="G93" s="98">
        <v>13777278.970000001</v>
      </c>
    </row>
    <row r="94" spans="1:7" x14ac:dyDescent="0.25">
      <c r="A94" s="97" t="s">
        <v>128</v>
      </c>
      <c r="B94" s="249">
        <f t="shared" si="1"/>
        <v>6</v>
      </c>
      <c r="C94" s="97" t="s">
        <v>129</v>
      </c>
      <c r="D94" s="98">
        <v>18218987064.939999</v>
      </c>
      <c r="E94" s="98">
        <v>1733310039.48</v>
      </c>
      <c r="F94" s="98">
        <v>50117304.420000002</v>
      </c>
      <c r="G94" s="98">
        <v>19902179800</v>
      </c>
    </row>
    <row r="95" spans="1:7" ht="15" hidden="1" customHeight="1" x14ac:dyDescent="0.25">
      <c r="A95" s="97" t="s">
        <v>130</v>
      </c>
      <c r="B95" s="249">
        <f t="shared" si="1"/>
        <v>9</v>
      </c>
      <c r="C95" s="97" t="s">
        <v>71</v>
      </c>
      <c r="D95" s="98">
        <v>6572801433.9099998</v>
      </c>
      <c r="E95" s="98">
        <v>1552845729</v>
      </c>
      <c r="F95" s="98">
        <v>18745458</v>
      </c>
      <c r="G95" s="98">
        <v>8106901704.9099998</v>
      </c>
    </row>
    <row r="96" spans="1:7" ht="15" hidden="1" customHeight="1" x14ac:dyDescent="0.25">
      <c r="A96" s="97" t="s">
        <v>131</v>
      </c>
      <c r="B96" s="249">
        <f t="shared" si="1"/>
        <v>13</v>
      </c>
      <c r="C96" s="97" t="s">
        <v>71</v>
      </c>
      <c r="D96" s="98">
        <v>6572801433.9099998</v>
      </c>
      <c r="E96" s="98">
        <v>1552845729</v>
      </c>
      <c r="F96" s="98">
        <v>18745458</v>
      </c>
      <c r="G96" s="98">
        <v>8106901704.9099998</v>
      </c>
    </row>
    <row r="97" spans="1:7" ht="15" hidden="1" customHeight="1" x14ac:dyDescent="0.25">
      <c r="A97" s="97" t="s">
        <v>132</v>
      </c>
      <c r="B97" s="249">
        <f t="shared" si="1"/>
        <v>9</v>
      </c>
      <c r="C97" s="97" t="s">
        <v>73</v>
      </c>
      <c r="D97" s="98">
        <v>11496233936.639999</v>
      </c>
      <c r="E97" s="98">
        <v>180464310.47999999</v>
      </c>
      <c r="F97" s="98">
        <v>31371846.420000002</v>
      </c>
      <c r="G97" s="98">
        <v>11645326400.700001</v>
      </c>
    </row>
    <row r="98" spans="1:7" ht="15" hidden="1" customHeight="1" x14ac:dyDescent="0.25">
      <c r="A98" s="97" t="s">
        <v>133</v>
      </c>
      <c r="B98" s="249">
        <f t="shared" si="1"/>
        <v>13</v>
      </c>
      <c r="C98" s="97" t="s">
        <v>73</v>
      </c>
      <c r="D98" s="98">
        <v>11496233936.639999</v>
      </c>
      <c r="E98" s="98">
        <v>180464310.47999999</v>
      </c>
      <c r="F98" s="98">
        <v>31371846.420000002</v>
      </c>
      <c r="G98" s="98">
        <v>11645326400.700001</v>
      </c>
    </row>
    <row r="99" spans="1:7" ht="15" hidden="1" customHeight="1" x14ac:dyDescent="0.25">
      <c r="A99" s="97" t="s">
        <v>134</v>
      </c>
      <c r="B99" s="249">
        <f t="shared" si="1"/>
        <v>9</v>
      </c>
      <c r="C99" s="97" t="s">
        <v>74</v>
      </c>
      <c r="D99" s="98">
        <v>149951694.38999999</v>
      </c>
      <c r="E99" s="98">
        <v>0</v>
      </c>
      <c r="F99" s="98">
        <v>0</v>
      </c>
      <c r="G99" s="98">
        <v>149951694.38999999</v>
      </c>
    </row>
    <row r="100" spans="1:7" ht="15" hidden="1" customHeight="1" x14ac:dyDescent="0.25">
      <c r="A100" s="97" t="s">
        <v>135</v>
      </c>
      <c r="B100" s="249">
        <f t="shared" si="1"/>
        <v>13</v>
      </c>
      <c r="C100" s="97" t="s">
        <v>74</v>
      </c>
      <c r="D100" s="98">
        <v>149951694.38999999</v>
      </c>
      <c r="E100" s="98">
        <v>0</v>
      </c>
      <c r="F100" s="98">
        <v>0</v>
      </c>
      <c r="G100" s="98">
        <v>149951694.38999999</v>
      </c>
    </row>
    <row r="101" spans="1:7" x14ac:dyDescent="0.25">
      <c r="A101" s="97" t="s">
        <v>136</v>
      </c>
      <c r="B101" s="249">
        <f t="shared" si="1"/>
        <v>6</v>
      </c>
      <c r="C101" s="97" t="s">
        <v>137</v>
      </c>
      <c r="D101" s="98">
        <v>1409812621.5</v>
      </c>
      <c r="E101" s="98">
        <v>0</v>
      </c>
      <c r="F101" s="98">
        <v>0</v>
      </c>
      <c r="G101" s="98">
        <v>1409812621.5</v>
      </c>
    </row>
    <row r="102" spans="1:7" ht="15" hidden="1" customHeight="1" x14ac:dyDescent="0.25">
      <c r="A102" s="97" t="s">
        <v>138</v>
      </c>
      <c r="B102" s="249">
        <f t="shared" si="1"/>
        <v>9</v>
      </c>
      <c r="C102" s="97" t="s">
        <v>76</v>
      </c>
      <c r="D102" s="98">
        <v>1230981762.0999999</v>
      </c>
      <c r="E102" s="98">
        <v>0</v>
      </c>
      <c r="F102" s="98">
        <v>0</v>
      </c>
      <c r="G102" s="98">
        <v>1230981762.0999999</v>
      </c>
    </row>
    <row r="103" spans="1:7" ht="15" hidden="1" customHeight="1" x14ac:dyDescent="0.25">
      <c r="A103" s="97" t="s">
        <v>139</v>
      </c>
      <c r="B103" s="249">
        <f t="shared" si="1"/>
        <v>13</v>
      </c>
      <c r="C103" s="97" t="s">
        <v>76</v>
      </c>
      <c r="D103" s="98">
        <v>1230981762.0999999</v>
      </c>
      <c r="E103" s="98">
        <v>0</v>
      </c>
      <c r="F103" s="98">
        <v>0</v>
      </c>
      <c r="G103" s="98">
        <v>1230981762.0999999</v>
      </c>
    </row>
    <row r="104" spans="1:7" ht="15" hidden="1" customHeight="1" x14ac:dyDescent="0.25">
      <c r="A104" s="97" t="s">
        <v>140</v>
      </c>
      <c r="B104" s="249">
        <f t="shared" si="1"/>
        <v>9</v>
      </c>
      <c r="C104" s="97" t="s">
        <v>141</v>
      </c>
      <c r="D104" s="98">
        <v>178830859.40000001</v>
      </c>
      <c r="E104" s="98">
        <v>0</v>
      </c>
      <c r="F104" s="98">
        <v>0</v>
      </c>
      <c r="G104" s="98">
        <v>178830859.40000001</v>
      </c>
    </row>
    <row r="105" spans="1:7" ht="15" hidden="1" customHeight="1" x14ac:dyDescent="0.25">
      <c r="A105" s="97" t="s">
        <v>142</v>
      </c>
      <c r="B105" s="249">
        <f t="shared" si="1"/>
        <v>13</v>
      </c>
      <c r="C105" s="97" t="s">
        <v>141</v>
      </c>
      <c r="D105" s="98">
        <v>178830859.40000001</v>
      </c>
      <c r="E105" s="98">
        <v>0</v>
      </c>
      <c r="F105" s="98">
        <v>0</v>
      </c>
      <c r="G105" s="98">
        <v>178830859.40000001</v>
      </c>
    </row>
    <row r="106" spans="1:7" ht="30" x14ac:dyDescent="0.25">
      <c r="A106" s="97" t="s">
        <v>143</v>
      </c>
      <c r="B106" s="249">
        <f t="shared" si="1"/>
        <v>6</v>
      </c>
      <c r="C106" s="97" t="s">
        <v>144</v>
      </c>
      <c r="D106" s="98">
        <v>15535583.35</v>
      </c>
      <c r="E106" s="98">
        <v>0</v>
      </c>
      <c r="F106" s="98">
        <v>0</v>
      </c>
      <c r="G106" s="98">
        <v>15535583.35</v>
      </c>
    </row>
    <row r="107" spans="1:7" ht="15" hidden="1" customHeight="1" x14ac:dyDescent="0.25">
      <c r="A107" s="97" t="s">
        <v>145</v>
      </c>
      <c r="B107" s="249">
        <f t="shared" si="1"/>
        <v>9</v>
      </c>
      <c r="C107" s="97" t="s">
        <v>95</v>
      </c>
      <c r="D107" s="98">
        <v>9261958.1199999992</v>
      </c>
      <c r="E107" s="98">
        <v>0</v>
      </c>
      <c r="F107" s="98">
        <v>0</v>
      </c>
      <c r="G107" s="98">
        <v>9261958.1199999992</v>
      </c>
    </row>
    <row r="108" spans="1:7" ht="15" hidden="1" customHeight="1" x14ac:dyDescent="0.25">
      <c r="A108" s="97" t="s">
        <v>146</v>
      </c>
      <c r="B108" s="249">
        <f t="shared" si="1"/>
        <v>13</v>
      </c>
      <c r="C108" s="97" t="s">
        <v>95</v>
      </c>
      <c r="D108" s="98">
        <v>9261958.1199999992</v>
      </c>
      <c r="E108" s="98">
        <v>0</v>
      </c>
      <c r="F108" s="98">
        <v>0</v>
      </c>
      <c r="G108" s="98">
        <v>9261958.1199999992</v>
      </c>
    </row>
    <row r="109" spans="1:7" ht="30" hidden="1" customHeight="1" x14ac:dyDescent="0.25">
      <c r="A109" s="97" t="s">
        <v>147</v>
      </c>
      <c r="B109" s="249">
        <f t="shared" si="1"/>
        <v>9</v>
      </c>
      <c r="C109" s="97" t="s">
        <v>148</v>
      </c>
      <c r="D109" s="98">
        <v>6273625.2300000004</v>
      </c>
      <c r="E109" s="98">
        <v>0</v>
      </c>
      <c r="F109" s="98">
        <v>0</v>
      </c>
      <c r="G109" s="98">
        <v>6273625.2300000004</v>
      </c>
    </row>
    <row r="110" spans="1:7" ht="30" hidden="1" customHeight="1" x14ac:dyDescent="0.25">
      <c r="A110" s="97" t="s">
        <v>149</v>
      </c>
      <c r="B110" s="249">
        <f t="shared" si="1"/>
        <v>13</v>
      </c>
      <c r="C110" s="97" t="s">
        <v>148</v>
      </c>
      <c r="D110" s="98">
        <v>6273625.2300000004</v>
      </c>
      <c r="E110" s="98">
        <v>0</v>
      </c>
      <c r="F110" s="98">
        <v>0</v>
      </c>
      <c r="G110" s="98">
        <v>6273625.2300000004</v>
      </c>
    </row>
    <row r="111" spans="1:7" x14ac:dyDescent="0.25">
      <c r="A111" s="97" t="s">
        <v>150</v>
      </c>
      <c r="B111" s="249">
        <f t="shared" si="1"/>
        <v>6</v>
      </c>
      <c r="C111" s="97" t="s">
        <v>151</v>
      </c>
      <c r="D111" s="98">
        <v>76981559.640000001</v>
      </c>
      <c r="E111" s="98">
        <v>0</v>
      </c>
      <c r="F111" s="98">
        <v>0</v>
      </c>
      <c r="G111" s="98">
        <v>76981559.640000001</v>
      </c>
    </row>
    <row r="112" spans="1:7" ht="15" hidden="1" customHeight="1" x14ac:dyDescent="0.25">
      <c r="A112" s="97" t="s">
        <v>152</v>
      </c>
      <c r="B112" s="249">
        <f t="shared" si="1"/>
        <v>9</v>
      </c>
      <c r="C112" s="97" t="s">
        <v>153</v>
      </c>
      <c r="D112" s="98">
        <v>76981559.640000001</v>
      </c>
      <c r="E112" s="98">
        <v>0</v>
      </c>
      <c r="F112" s="98">
        <v>0</v>
      </c>
      <c r="G112" s="98">
        <v>76981559.640000001</v>
      </c>
    </row>
    <row r="113" spans="1:7" ht="15" hidden="1" customHeight="1" x14ac:dyDescent="0.25">
      <c r="A113" s="97" t="s">
        <v>154</v>
      </c>
      <c r="B113" s="249">
        <f t="shared" si="1"/>
        <v>13</v>
      </c>
      <c r="C113" s="97" t="s">
        <v>153</v>
      </c>
      <c r="D113" s="98">
        <v>76981559.640000001</v>
      </c>
      <c r="E113" s="98">
        <v>0</v>
      </c>
      <c r="F113" s="98">
        <v>0</v>
      </c>
      <c r="G113" s="98">
        <v>76981559.640000001</v>
      </c>
    </row>
    <row r="114" spans="1:7" ht="30" x14ac:dyDescent="0.25">
      <c r="A114" s="97" t="s">
        <v>155</v>
      </c>
      <c r="B114" s="249">
        <f t="shared" si="1"/>
        <v>6</v>
      </c>
      <c r="C114" s="97" t="s">
        <v>156</v>
      </c>
      <c r="D114" s="98">
        <v>-20646933656.029999</v>
      </c>
      <c r="E114" s="98">
        <v>445182201.57999998</v>
      </c>
      <c r="F114" s="98">
        <v>1574793996.1099999</v>
      </c>
      <c r="G114" s="98">
        <v>-21776545450.560001</v>
      </c>
    </row>
    <row r="115" spans="1:7" ht="15" hidden="1" customHeight="1" x14ac:dyDescent="0.25">
      <c r="A115" s="97" t="s">
        <v>157</v>
      </c>
      <c r="B115" s="249">
        <f t="shared" si="1"/>
        <v>9</v>
      </c>
      <c r="C115" s="97" t="s">
        <v>158</v>
      </c>
      <c r="D115" s="98">
        <v>-9565014152.7600002</v>
      </c>
      <c r="E115" s="98">
        <v>109942691.42</v>
      </c>
      <c r="F115" s="98">
        <v>439770765.68000001</v>
      </c>
      <c r="G115" s="98">
        <v>-9894842227.0200005</v>
      </c>
    </row>
    <row r="116" spans="1:7" ht="15" hidden="1" customHeight="1" x14ac:dyDescent="0.25">
      <c r="A116" s="97" t="s">
        <v>159</v>
      </c>
      <c r="B116" s="249">
        <f t="shared" si="1"/>
        <v>13</v>
      </c>
      <c r="C116" s="97" t="s">
        <v>99</v>
      </c>
      <c r="D116" s="98">
        <v>-9565014152.7600002</v>
      </c>
      <c r="E116" s="98">
        <v>109942691.42</v>
      </c>
      <c r="F116" s="98">
        <v>439770765.68000001</v>
      </c>
      <c r="G116" s="98">
        <v>-9894842227.0200005</v>
      </c>
    </row>
    <row r="117" spans="1:7" ht="15" hidden="1" customHeight="1" x14ac:dyDescent="0.25">
      <c r="A117" s="97" t="s">
        <v>160</v>
      </c>
      <c r="B117" s="249">
        <f t="shared" si="1"/>
        <v>9</v>
      </c>
      <c r="C117" s="97" t="s">
        <v>80</v>
      </c>
      <c r="D117" s="98">
        <v>-449003964.67000002</v>
      </c>
      <c r="E117" s="98">
        <v>5199856.1399999997</v>
      </c>
      <c r="F117" s="98">
        <v>20799424.559999999</v>
      </c>
      <c r="G117" s="98">
        <v>-464603533.08999997</v>
      </c>
    </row>
    <row r="118" spans="1:7" ht="15" hidden="1" customHeight="1" x14ac:dyDescent="0.25">
      <c r="A118" s="97" t="s">
        <v>161</v>
      </c>
      <c r="B118" s="249">
        <f t="shared" si="1"/>
        <v>13</v>
      </c>
      <c r="C118" s="97" t="s">
        <v>81</v>
      </c>
      <c r="D118" s="98">
        <v>-449003964.67000002</v>
      </c>
      <c r="E118" s="98">
        <v>5199856.1399999997</v>
      </c>
      <c r="F118" s="98">
        <v>20799424.559999999</v>
      </c>
      <c r="G118" s="98">
        <v>-464603533.08999997</v>
      </c>
    </row>
    <row r="119" spans="1:7" ht="15" hidden="1" customHeight="1" x14ac:dyDescent="0.25">
      <c r="A119" s="97" t="s">
        <v>162</v>
      </c>
      <c r="B119" s="249">
        <f t="shared" si="1"/>
        <v>9</v>
      </c>
      <c r="C119" s="97" t="s">
        <v>163</v>
      </c>
      <c r="D119" s="98">
        <v>-4658514.9000000004</v>
      </c>
      <c r="E119" s="98">
        <v>53546.15</v>
      </c>
      <c r="F119" s="98">
        <v>214184.6</v>
      </c>
      <c r="G119" s="98">
        <v>-4819153.3499999996</v>
      </c>
    </row>
    <row r="120" spans="1:7" ht="15" hidden="1" customHeight="1" x14ac:dyDescent="0.25">
      <c r="A120" s="97" t="s">
        <v>164</v>
      </c>
      <c r="B120" s="249">
        <f t="shared" si="1"/>
        <v>13</v>
      </c>
      <c r="C120" s="97" t="s">
        <v>108</v>
      </c>
      <c r="D120" s="98">
        <v>-4658514.9000000004</v>
      </c>
      <c r="E120" s="98">
        <v>53546.15</v>
      </c>
      <c r="F120" s="98">
        <v>214184.6</v>
      </c>
      <c r="G120" s="98">
        <v>-4819153.3499999996</v>
      </c>
    </row>
    <row r="121" spans="1:7" ht="15" hidden="1" customHeight="1" x14ac:dyDescent="0.25">
      <c r="A121" s="97" t="s">
        <v>165</v>
      </c>
      <c r="B121" s="249">
        <f t="shared" si="1"/>
        <v>9</v>
      </c>
      <c r="C121" s="97" t="s">
        <v>56</v>
      </c>
      <c r="D121" s="98">
        <v>-4277134660.0999999</v>
      </c>
      <c r="E121" s="98">
        <v>143773547</v>
      </c>
      <c r="F121" s="98">
        <v>575093898.35000002</v>
      </c>
      <c r="G121" s="98">
        <v>-4708455011.4499998</v>
      </c>
    </row>
    <row r="122" spans="1:7" ht="15" hidden="1" customHeight="1" x14ac:dyDescent="0.25">
      <c r="A122" s="97" t="s">
        <v>166</v>
      </c>
      <c r="B122" s="249">
        <f t="shared" si="1"/>
        <v>13</v>
      </c>
      <c r="C122" s="97" t="s">
        <v>57</v>
      </c>
      <c r="D122" s="98">
        <v>-171485722.96000001</v>
      </c>
      <c r="E122" s="98">
        <v>2595173</v>
      </c>
      <c r="F122" s="98">
        <v>10380687.949999999</v>
      </c>
      <c r="G122" s="98">
        <v>-179271237.91</v>
      </c>
    </row>
    <row r="123" spans="1:7" ht="15" hidden="1" customHeight="1" x14ac:dyDescent="0.25">
      <c r="A123" s="97" t="s">
        <v>167</v>
      </c>
      <c r="B123" s="249">
        <f t="shared" si="1"/>
        <v>13</v>
      </c>
      <c r="C123" s="97" t="s">
        <v>59</v>
      </c>
      <c r="D123" s="98">
        <v>-4105648937.1399999</v>
      </c>
      <c r="E123" s="98">
        <v>141178374</v>
      </c>
      <c r="F123" s="98">
        <v>564713210.39999998</v>
      </c>
      <c r="G123" s="98">
        <v>-4529183773.54</v>
      </c>
    </row>
    <row r="124" spans="1:7" ht="15" hidden="1" customHeight="1" x14ac:dyDescent="0.25">
      <c r="A124" s="97" t="s">
        <v>168</v>
      </c>
      <c r="B124" s="249">
        <f t="shared" si="1"/>
        <v>9</v>
      </c>
      <c r="C124" s="97" t="s">
        <v>60</v>
      </c>
      <c r="D124" s="98">
        <v>-7081211.6399999997</v>
      </c>
      <c r="E124" s="98">
        <v>121822.66</v>
      </c>
      <c r="F124" s="98">
        <v>487290.64</v>
      </c>
      <c r="G124" s="98">
        <v>-7446679.6200000001</v>
      </c>
    </row>
    <row r="125" spans="1:7" ht="15" hidden="1" customHeight="1" x14ac:dyDescent="0.25">
      <c r="A125" s="97" t="s">
        <v>169</v>
      </c>
      <c r="B125" s="249">
        <f t="shared" si="1"/>
        <v>13</v>
      </c>
      <c r="C125" s="97" t="s">
        <v>61</v>
      </c>
      <c r="D125" s="98">
        <v>-7081211.6399999997</v>
      </c>
      <c r="E125" s="98">
        <v>121822.66</v>
      </c>
      <c r="F125" s="98">
        <v>487290.64</v>
      </c>
      <c r="G125" s="98">
        <v>-7446679.6200000001</v>
      </c>
    </row>
    <row r="126" spans="1:7" ht="15" hidden="1" customHeight="1" x14ac:dyDescent="0.25">
      <c r="A126" s="97" t="s">
        <v>170</v>
      </c>
      <c r="B126" s="249">
        <f t="shared" si="1"/>
        <v>9</v>
      </c>
      <c r="C126" s="97" t="s">
        <v>63</v>
      </c>
      <c r="D126" s="98">
        <v>-1087580420.0799999</v>
      </c>
      <c r="E126" s="98">
        <v>28723543.359999999</v>
      </c>
      <c r="F126" s="98">
        <v>62689750.68</v>
      </c>
      <c r="G126" s="98">
        <v>-1121546627.4000001</v>
      </c>
    </row>
    <row r="127" spans="1:7" ht="15" hidden="1" customHeight="1" x14ac:dyDescent="0.25">
      <c r="A127" s="97" t="s">
        <v>171</v>
      </c>
      <c r="B127" s="249">
        <f t="shared" si="1"/>
        <v>13</v>
      </c>
      <c r="C127" s="97" t="s">
        <v>65</v>
      </c>
      <c r="D127" s="98">
        <v>-812938086.69000006</v>
      </c>
      <c r="E127" s="98">
        <v>12229073.41</v>
      </c>
      <c r="F127" s="98">
        <v>41629065.460000001</v>
      </c>
      <c r="G127" s="98">
        <v>-842338078.74000001</v>
      </c>
    </row>
    <row r="128" spans="1:7" ht="15" hidden="1" customHeight="1" x14ac:dyDescent="0.25">
      <c r="A128" s="97" t="s">
        <v>172</v>
      </c>
      <c r="B128" s="249">
        <f t="shared" si="1"/>
        <v>13</v>
      </c>
      <c r="C128" s="97" t="s">
        <v>67</v>
      </c>
      <c r="D128" s="98">
        <v>-271312825.11000001</v>
      </c>
      <c r="E128" s="98">
        <v>16456199.76</v>
      </c>
      <c r="F128" s="98">
        <v>20907604.460000001</v>
      </c>
      <c r="G128" s="98">
        <v>-275764229.81</v>
      </c>
    </row>
    <row r="129" spans="1:7" ht="30" hidden="1" customHeight="1" x14ac:dyDescent="0.25">
      <c r="A129" s="97" t="s">
        <v>173</v>
      </c>
      <c r="B129" s="249">
        <f t="shared" si="1"/>
        <v>13</v>
      </c>
      <c r="C129" s="97" t="s">
        <v>88</v>
      </c>
      <c r="D129" s="98">
        <v>-3329508.28</v>
      </c>
      <c r="E129" s="98">
        <v>38270.19</v>
      </c>
      <c r="F129" s="98">
        <v>153080.76</v>
      </c>
      <c r="G129" s="98">
        <v>-3444318.85</v>
      </c>
    </row>
    <row r="130" spans="1:7" ht="15" hidden="1" customHeight="1" x14ac:dyDescent="0.25">
      <c r="A130" s="97" t="s">
        <v>174</v>
      </c>
      <c r="B130" s="249">
        <f t="shared" si="1"/>
        <v>9</v>
      </c>
      <c r="C130" s="97" t="s">
        <v>69</v>
      </c>
      <c r="D130" s="98">
        <v>-3285176246.8400002</v>
      </c>
      <c r="E130" s="98">
        <v>97095576.329999998</v>
      </c>
      <c r="F130" s="98">
        <v>344778358.89999998</v>
      </c>
      <c r="G130" s="98">
        <v>-3532859029.4099998</v>
      </c>
    </row>
    <row r="131" spans="1:7" ht="15" hidden="1" customHeight="1" x14ac:dyDescent="0.25">
      <c r="A131" s="97" t="s">
        <v>175</v>
      </c>
      <c r="B131" s="249">
        <f t="shared" si="1"/>
        <v>13</v>
      </c>
      <c r="C131" s="97" t="s">
        <v>71</v>
      </c>
      <c r="D131" s="98">
        <v>-1539109072.03</v>
      </c>
      <c r="E131" s="98">
        <v>42390121.009999998</v>
      </c>
      <c r="F131" s="98">
        <v>144035022.36000001</v>
      </c>
      <c r="G131" s="98">
        <v>-1640753973.3800001</v>
      </c>
    </row>
    <row r="132" spans="1:7" ht="15" hidden="1" customHeight="1" x14ac:dyDescent="0.25">
      <c r="A132" s="97" t="s">
        <v>176</v>
      </c>
      <c r="B132" s="249">
        <f t="shared" si="1"/>
        <v>13</v>
      </c>
      <c r="C132" s="97" t="s">
        <v>73</v>
      </c>
      <c r="D132" s="98">
        <v>-1691709687.8900001</v>
      </c>
      <c r="E132" s="98">
        <v>54080648.32</v>
      </c>
      <c r="F132" s="98">
        <v>198244133.62</v>
      </c>
      <c r="G132" s="98">
        <v>-1835873173.1900001</v>
      </c>
    </row>
    <row r="133" spans="1:7" ht="15" hidden="1" customHeight="1" x14ac:dyDescent="0.25">
      <c r="A133" s="97" t="s">
        <v>177</v>
      </c>
      <c r="B133" s="249">
        <f t="shared" si="1"/>
        <v>13</v>
      </c>
      <c r="C133" s="97" t="s">
        <v>74</v>
      </c>
      <c r="D133" s="98">
        <v>-54357486.920000002</v>
      </c>
      <c r="E133" s="98">
        <v>624807</v>
      </c>
      <c r="F133" s="98">
        <v>2499202.92</v>
      </c>
      <c r="G133" s="98">
        <v>-56231882.840000004</v>
      </c>
    </row>
    <row r="134" spans="1:7" ht="15" hidden="1" customHeight="1" x14ac:dyDescent="0.25">
      <c r="A134" s="97" t="s">
        <v>178</v>
      </c>
      <c r="B134" s="249">
        <f t="shared" si="1"/>
        <v>9</v>
      </c>
      <c r="C134" s="97" t="s">
        <v>75</v>
      </c>
      <c r="D134" s="98">
        <v>-335995713.20999998</v>
      </c>
      <c r="E134" s="98">
        <v>3916147.39</v>
      </c>
      <c r="F134" s="98">
        <v>15664585.99</v>
      </c>
      <c r="G134" s="98">
        <v>-347744151.81</v>
      </c>
    </row>
    <row r="135" spans="1:7" ht="15" hidden="1" customHeight="1" x14ac:dyDescent="0.25">
      <c r="A135" s="97" t="s">
        <v>179</v>
      </c>
      <c r="B135" s="249">
        <f t="shared" si="1"/>
        <v>13</v>
      </c>
      <c r="C135" s="97" t="s">
        <v>76</v>
      </c>
      <c r="D135" s="98">
        <v>-297487259.88999999</v>
      </c>
      <c r="E135" s="98">
        <v>3419395</v>
      </c>
      <c r="F135" s="98">
        <v>13677576.43</v>
      </c>
      <c r="G135" s="98">
        <v>-307745441.31999999</v>
      </c>
    </row>
    <row r="136" spans="1:7" ht="15" hidden="1" customHeight="1" x14ac:dyDescent="0.25">
      <c r="A136" s="97" t="s">
        <v>180</v>
      </c>
      <c r="B136" s="249">
        <f t="shared" si="1"/>
        <v>13</v>
      </c>
      <c r="C136" s="97" t="s">
        <v>141</v>
      </c>
      <c r="D136" s="98">
        <v>-38508453.32</v>
      </c>
      <c r="E136" s="98">
        <v>496752.39</v>
      </c>
      <c r="F136" s="98">
        <v>1987009.56</v>
      </c>
      <c r="G136" s="98">
        <v>-39998710.490000002</v>
      </c>
    </row>
    <row r="137" spans="1:7" ht="15" hidden="1" customHeight="1" x14ac:dyDescent="0.25">
      <c r="A137" s="97" t="s">
        <v>181</v>
      </c>
      <c r="B137" s="249">
        <f t="shared" si="1"/>
        <v>9</v>
      </c>
      <c r="C137" s="97" t="s">
        <v>94</v>
      </c>
      <c r="D137" s="98">
        <v>-5631649.04</v>
      </c>
      <c r="E137" s="98">
        <v>64731.6</v>
      </c>
      <c r="F137" s="98">
        <v>258926.4</v>
      </c>
      <c r="G137" s="98">
        <v>-5825843.8399999999</v>
      </c>
    </row>
    <row r="138" spans="1:7" ht="15" hidden="1" customHeight="1" x14ac:dyDescent="0.25">
      <c r="A138" s="97" t="s">
        <v>182</v>
      </c>
      <c r="B138" s="249">
        <f t="shared" ref="B138:B201" si="2">LEN(A138)</f>
        <v>13</v>
      </c>
      <c r="C138" s="97" t="s">
        <v>95</v>
      </c>
      <c r="D138" s="98">
        <v>-3357459.76</v>
      </c>
      <c r="E138" s="98">
        <v>38591.49</v>
      </c>
      <c r="F138" s="98">
        <v>154365.96</v>
      </c>
      <c r="G138" s="98">
        <v>-3473234.23</v>
      </c>
    </row>
    <row r="139" spans="1:7" ht="30" hidden="1" customHeight="1" x14ac:dyDescent="0.25">
      <c r="A139" s="97" t="s">
        <v>183</v>
      </c>
      <c r="B139" s="249">
        <f t="shared" si="2"/>
        <v>13</v>
      </c>
      <c r="C139" s="97" t="s">
        <v>148</v>
      </c>
      <c r="D139" s="98">
        <v>-2274189.2799999998</v>
      </c>
      <c r="E139" s="98">
        <v>26140.11</v>
      </c>
      <c r="F139" s="98">
        <v>104560.44</v>
      </c>
      <c r="G139" s="98">
        <v>-2352609.61</v>
      </c>
    </row>
    <row r="140" spans="1:7" ht="15" hidden="1" customHeight="1" x14ac:dyDescent="0.25">
      <c r="A140" s="97" t="s">
        <v>185</v>
      </c>
      <c r="B140" s="249">
        <f t="shared" si="2"/>
        <v>9</v>
      </c>
      <c r="C140" s="97" t="s">
        <v>186</v>
      </c>
      <c r="D140" s="98">
        <v>-1184413.98</v>
      </c>
      <c r="E140" s="98">
        <v>5119113.04</v>
      </c>
      <c r="F140" s="98">
        <v>4463686.13</v>
      </c>
      <c r="G140" s="98">
        <v>-528987.06999999995</v>
      </c>
    </row>
    <row r="141" spans="1:7" ht="30" hidden="1" customHeight="1" x14ac:dyDescent="0.25">
      <c r="A141" s="97" t="s">
        <v>190</v>
      </c>
      <c r="B141" s="249">
        <f t="shared" si="2"/>
        <v>13</v>
      </c>
      <c r="C141" s="97" t="s">
        <v>191</v>
      </c>
      <c r="D141" s="98">
        <v>-404865.06</v>
      </c>
      <c r="E141" s="98">
        <v>24992</v>
      </c>
      <c r="F141" s="98">
        <v>99967.01</v>
      </c>
      <c r="G141" s="98">
        <v>-479840.07</v>
      </c>
    </row>
    <row r="142" spans="1:7" ht="30" hidden="1" customHeight="1" x14ac:dyDescent="0.25">
      <c r="A142" s="97" t="s">
        <v>192</v>
      </c>
      <c r="B142" s="249">
        <f t="shared" si="2"/>
        <v>13</v>
      </c>
      <c r="C142" s="97" t="s">
        <v>193</v>
      </c>
      <c r="D142" s="98">
        <v>-109357.34</v>
      </c>
      <c r="E142" s="98">
        <v>262025.71</v>
      </c>
      <c r="F142" s="98">
        <v>201815.37</v>
      </c>
      <c r="G142" s="98">
        <v>-49147</v>
      </c>
    </row>
    <row r="143" spans="1:7" ht="30" hidden="1" customHeight="1" x14ac:dyDescent="0.25">
      <c r="A143" s="97" t="s">
        <v>194</v>
      </c>
      <c r="B143" s="249">
        <f t="shared" si="2"/>
        <v>13</v>
      </c>
      <c r="C143" s="97" t="s">
        <v>195</v>
      </c>
      <c r="D143" s="98">
        <v>0</v>
      </c>
      <c r="E143" s="98">
        <v>3641400</v>
      </c>
      <c r="F143" s="98">
        <v>3641400</v>
      </c>
      <c r="G143" s="98">
        <v>0</v>
      </c>
    </row>
    <row r="144" spans="1:7" ht="30" hidden="1" customHeight="1" x14ac:dyDescent="0.25">
      <c r="A144" s="97" t="s">
        <v>196</v>
      </c>
      <c r="B144" s="249">
        <f t="shared" si="2"/>
        <v>13</v>
      </c>
      <c r="C144" s="97" t="s">
        <v>197</v>
      </c>
      <c r="D144" s="98">
        <v>-670191.57999999996</v>
      </c>
      <c r="E144" s="98">
        <v>1190695.33</v>
      </c>
      <c r="F144" s="98">
        <v>520503.75</v>
      </c>
      <c r="G144" s="98">
        <v>0</v>
      </c>
    </row>
    <row r="145" spans="1:7" ht="15" hidden="1" customHeight="1" x14ac:dyDescent="0.25">
      <c r="A145" s="97" t="s">
        <v>198</v>
      </c>
      <c r="B145" s="249">
        <f t="shared" si="2"/>
        <v>9</v>
      </c>
      <c r="C145" s="97" t="s">
        <v>199</v>
      </c>
      <c r="D145" s="98">
        <v>-1628472708.8099999</v>
      </c>
      <c r="E145" s="98">
        <v>51171626.490000002</v>
      </c>
      <c r="F145" s="98">
        <v>110573124.18000001</v>
      </c>
      <c r="G145" s="98">
        <v>-1687874206.5</v>
      </c>
    </row>
    <row r="146" spans="1:7" ht="15" hidden="1" customHeight="1" x14ac:dyDescent="0.25">
      <c r="A146" s="97" t="s">
        <v>976</v>
      </c>
      <c r="B146" s="249">
        <f t="shared" si="2"/>
        <v>13</v>
      </c>
      <c r="C146" s="97" t="s">
        <v>977</v>
      </c>
      <c r="D146" s="98">
        <v>-2978430.72</v>
      </c>
      <c r="E146" s="98">
        <v>34236</v>
      </c>
      <c r="F146" s="98">
        <v>136940.49</v>
      </c>
      <c r="G146" s="98">
        <v>-3081135.21</v>
      </c>
    </row>
    <row r="147" spans="1:7" ht="30" hidden="1" customHeight="1" x14ac:dyDescent="0.25">
      <c r="A147" s="97" t="s">
        <v>898</v>
      </c>
      <c r="B147" s="249">
        <f t="shared" si="2"/>
        <v>13</v>
      </c>
      <c r="C147" s="97" t="s">
        <v>897</v>
      </c>
      <c r="D147" s="98">
        <v>-5407319.7400000002</v>
      </c>
      <c r="E147" s="98">
        <v>62153.1</v>
      </c>
      <c r="F147" s="98">
        <v>248612.4</v>
      </c>
      <c r="G147" s="98">
        <v>-5593779.04</v>
      </c>
    </row>
    <row r="148" spans="1:7" ht="15" hidden="1" customHeight="1" x14ac:dyDescent="0.25">
      <c r="A148" s="97" t="s">
        <v>200</v>
      </c>
      <c r="B148" s="249">
        <f t="shared" si="2"/>
        <v>13</v>
      </c>
      <c r="C148" s="97" t="s">
        <v>187</v>
      </c>
      <c r="D148" s="98">
        <v>-9971752.0600000005</v>
      </c>
      <c r="E148" s="98">
        <v>114618</v>
      </c>
      <c r="F148" s="98">
        <v>458471.52</v>
      </c>
      <c r="G148" s="98">
        <v>-10315605.58</v>
      </c>
    </row>
    <row r="149" spans="1:7" ht="15" hidden="1" customHeight="1" x14ac:dyDescent="0.25">
      <c r="A149" s="97" t="s">
        <v>201</v>
      </c>
      <c r="B149" s="249">
        <f t="shared" si="2"/>
        <v>13</v>
      </c>
      <c r="C149" s="97" t="s">
        <v>189</v>
      </c>
      <c r="D149" s="98">
        <v>-384642334.13</v>
      </c>
      <c r="E149" s="98">
        <v>4421176.33</v>
      </c>
      <c r="F149" s="98">
        <v>17684705.32</v>
      </c>
      <c r="G149" s="98">
        <v>-397905863.12</v>
      </c>
    </row>
    <row r="150" spans="1:7" ht="30" hidden="1" customHeight="1" x14ac:dyDescent="0.25">
      <c r="A150" s="97" t="s">
        <v>847</v>
      </c>
      <c r="B150" s="249">
        <f t="shared" si="2"/>
        <v>13</v>
      </c>
      <c r="C150" s="97" t="s">
        <v>848</v>
      </c>
      <c r="D150" s="98">
        <v>-838458.03</v>
      </c>
      <c r="E150" s="98">
        <v>13959</v>
      </c>
      <c r="F150" s="98">
        <v>55835.76</v>
      </c>
      <c r="G150" s="98">
        <v>-880334.79</v>
      </c>
    </row>
    <row r="151" spans="1:7" ht="30" hidden="1" customHeight="1" x14ac:dyDescent="0.25">
      <c r="A151" s="97" t="s">
        <v>202</v>
      </c>
      <c r="B151" s="249">
        <f t="shared" si="2"/>
        <v>13</v>
      </c>
      <c r="C151" s="97" t="s">
        <v>191</v>
      </c>
      <c r="D151" s="98">
        <v>-27907055.719999999</v>
      </c>
      <c r="E151" s="98">
        <v>3418499.56</v>
      </c>
      <c r="F151" s="98">
        <v>4013126.02</v>
      </c>
      <c r="G151" s="98">
        <v>-28501682.18</v>
      </c>
    </row>
    <row r="152" spans="1:7" ht="30" hidden="1" customHeight="1" x14ac:dyDescent="0.25">
      <c r="A152" s="97" t="s">
        <v>203</v>
      </c>
      <c r="B152" s="249">
        <f t="shared" si="2"/>
        <v>13</v>
      </c>
      <c r="C152" s="97" t="s">
        <v>193</v>
      </c>
      <c r="D152" s="98">
        <v>-49207212.780000001</v>
      </c>
      <c r="E152" s="98">
        <v>7459876.5800000001</v>
      </c>
      <c r="F152" s="98">
        <v>14029321.560000001</v>
      </c>
      <c r="G152" s="98">
        <v>-55776657.759999998</v>
      </c>
    </row>
    <row r="153" spans="1:7" ht="30" hidden="1" customHeight="1" x14ac:dyDescent="0.25">
      <c r="A153" s="97" t="s">
        <v>204</v>
      </c>
      <c r="B153" s="249">
        <f t="shared" si="2"/>
        <v>13</v>
      </c>
      <c r="C153" s="97" t="s">
        <v>195</v>
      </c>
      <c r="D153" s="98">
        <v>-704897934.66999996</v>
      </c>
      <c r="E153" s="98">
        <v>24640365.32</v>
      </c>
      <c r="F153" s="98">
        <v>53212588.57</v>
      </c>
      <c r="G153" s="98">
        <v>-733470157.91999996</v>
      </c>
    </row>
    <row r="154" spans="1:7" ht="30" hidden="1" customHeight="1" x14ac:dyDescent="0.25">
      <c r="A154" s="97" t="s">
        <v>205</v>
      </c>
      <c r="B154" s="249">
        <f t="shared" si="2"/>
        <v>13</v>
      </c>
      <c r="C154" s="97" t="s">
        <v>197</v>
      </c>
      <c r="D154" s="98">
        <v>-109555937.22</v>
      </c>
      <c r="E154" s="98">
        <v>8068686.1699999999</v>
      </c>
      <c r="F154" s="98">
        <v>8981296.8200000003</v>
      </c>
      <c r="G154" s="98">
        <v>-110468547.87</v>
      </c>
    </row>
    <row r="155" spans="1:7" ht="15" hidden="1" customHeight="1" x14ac:dyDescent="0.25">
      <c r="A155" s="97" t="s">
        <v>206</v>
      </c>
      <c r="B155" s="249">
        <f t="shared" si="2"/>
        <v>13</v>
      </c>
      <c r="C155" s="97" t="s">
        <v>207</v>
      </c>
      <c r="D155" s="98">
        <v>-333066273.74000001</v>
      </c>
      <c r="E155" s="98">
        <v>2938056.43</v>
      </c>
      <c r="F155" s="98">
        <v>11752225.720000001</v>
      </c>
      <c r="G155" s="98">
        <v>-341880443.02999997</v>
      </c>
    </row>
    <row r="156" spans="1:7" ht="30" x14ac:dyDescent="0.25">
      <c r="A156" s="97" t="s">
        <v>924</v>
      </c>
      <c r="B156" s="249">
        <f t="shared" si="2"/>
        <v>6</v>
      </c>
      <c r="C156" s="97" t="s">
        <v>923</v>
      </c>
      <c r="D156" s="98">
        <v>-614553211.51999998</v>
      </c>
      <c r="E156" s="98">
        <v>0</v>
      </c>
      <c r="F156" s="98">
        <v>0</v>
      </c>
      <c r="G156" s="98">
        <v>-614553211.51999998</v>
      </c>
    </row>
    <row r="157" spans="1:7" ht="15" hidden="1" customHeight="1" x14ac:dyDescent="0.25">
      <c r="A157" s="97" t="s">
        <v>922</v>
      </c>
      <c r="B157" s="249">
        <f t="shared" si="2"/>
        <v>9</v>
      </c>
      <c r="C157" s="97" t="s">
        <v>56</v>
      </c>
      <c r="D157" s="98">
        <v>-37777296.140000001</v>
      </c>
      <c r="E157" s="98">
        <v>0</v>
      </c>
      <c r="F157" s="98">
        <v>0</v>
      </c>
      <c r="G157" s="98">
        <v>-37777296.140000001</v>
      </c>
    </row>
    <row r="158" spans="1:7" ht="15" hidden="1" customHeight="1" x14ac:dyDescent="0.25">
      <c r="A158" s="97" t="s">
        <v>921</v>
      </c>
      <c r="B158" s="249">
        <f t="shared" si="2"/>
        <v>13</v>
      </c>
      <c r="C158" s="97" t="s">
        <v>59</v>
      </c>
      <c r="D158" s="98">
        <v>-37777296.140000001</v>
      </c>
      <c r="E158" s="98">
        <v>0</v>
      </c>
      <c r="F158" s="98">
        <v>0</v>
      </c>
      <c r="G158" s="98">
        <v>-37777296.140000001</v>
      </c>
    </row>
    <row r="159" spans="1:7" ht="15" hidden="1" customHeight="1" x14ac:dyDescent="0.25">
      <c r="A159" s="97" t="s">
        <v>920</v>
      </c>
      <c r="B159" s="249">
        <f t="shared" si="2"/>
        <v>9</v>
      </c>
      <c r="C159" s="97" t="s">
        <v>914</v>
      </c>
      <c r="D159" s="98">
        <v>-576775915.38</v>
      </c>
      <c r="E159" s="98">
        <v>0</v>
      </c>
      <c r="F159" s="98">
        <v>0</v>
      </c>
      <c r="G159" s="98">
        <v>-576775915.38</v>
      </c>
    </row>
    <row r="160" spans="1:7" ht="15" hidden="1" customHeight="1" x14ac:dyDescent="0.25">
      <c r="A160" s="97" t="s">
        <v>919</v>
      </c>
      <c r="B160" s="249">
        <f t="shared" si="2"/>
        <v>13</v>
      </c>
      <c r="C160" s="97" t="s">
        <v>76</v>
      </c>
      <c r="D160" s="98">
        <v>-576775915.38</v>
      </c>
      <c r="E160" s="98">
        <v>0</v>
      </c>
      <c r="F160" s="98">
        <v>0</v>
      </c>
      <c r="G160" s="98">
        <v>-576775915.38</v>
      </c>
    </row>
    <row r="161" spans="1:7" ht="15" hidden="1" customHeight="1" x14ac:dyDescent="0.25">
      <c r="A161" s="97" t="s">
        <v>208</v>
      </c>
      <c r="B161" s="249">
        <f t="shared" si="2"/>
        <v>3</v>
      </c>
      <c r="C161" s="97" t="s">
        <v>209</v>
      </c>
      <c r="D161" s="98">
        <v>32043914699.639999</v>
      </c>
      <c r="E161" s="98">
        <v>93149480.989999995</v>
      </c>
      <c r="F161" s="98">
        <v>1538581521.29</v>
      </c>
      <c r="G161" s="98">
        <v>30598482659.34</v>
      </c>
    </row>
    <row r="162" spans="1:7" x14ac:dyDescent="0.25">
      <c r="A162" s="97" t="s">
        <v>210</v>
      </c>
      <c r="B162" s="249">
        <f t="shared" si="2"/>
        <v>6</v>
      </c>
      <c r="C162" s="97" t="s">
        <v>211</v>
      </c>
      <c r="D162" s="98">
        <v>680254115.07000005</v>
      </c>
      <c r="E162" s="98">
        <v>0</v>
      </c>
      <c r="F162" s="98">
        <v>284660244.06999999</v>
      </c>
      <c r="G162" s="98">
        <v>395593871</v>
      </c>
    </row>
    <row r="163" spans="1:7" ht="15" hidden="1" customHeight="1" x14ac:dyDescent="0.25">
      <c r="A163" s="97" t="s">
        <v>849</v>
      </c>
      <c r="B163" s="249">
        <f t="shared" si="2"/>
        <v>9</v>
      </c>
      <c r="C163" s="97" t="s">
        <v>41</v>
      </c>
      <c r="D163" s="98">
        <v>284660244.06999999</v>
      </c>
      <c r="E163" s="98">
        <v>0</v>
      </c>
      <c r="F163" s="98">
        <v>284660244.06999999</v>
      </c>
      <c r="G163" s="98">
        <v>0</v>
      </c>
    </row>
    <row r="164" spans="1:7" ht="15" hidden="1" customHeight="1" x14ac:dyDescent="0.25">
      <c r="A164" s="97" t="s">
        <v>850</v>
      </c>
      <c r="B164" s="249">
        <f t="shared" si="2"/>
        <v>13</v>
      </c>
      <c r="C164" s="97" t="s">
        <v>41</v>
      </c>
      <c r="D164" s="98">
        <v>284660244.06999999</v>
      </c>
      <c r="E164" s="98">
        <v>0</v>
      </c>
      <c r="F164" s="98">
        <v>284660244.06999999</v>
      </c>
      <c r="G164" s="98">
        <v>0</v>
      </c>
    </row>
    <row r="165" spans="1:7" ht="15" hidden="1" customHeight="1" x14ac:dyDescent="0.25">
      <c r="A165" s="97" t="s">
        <v>212</v>
      </c>
      <c r="B165" s="249">
        <f t="shared" si="2"/>
        <v>9</v>
      </c>
      <c r="C165" s="97" t="s">
        <v>213</v>
      </c>
      <c r="D165" s="98">
        <v>395593871</v>
      </c>
      <c r="E165" s="98">
        <v>0</v>
      </c>
      <c r="F165" s="98">
        <v>0</v>
      </c>
      <c r="G165" s="98">
        <v>395593871</v>
      </c>
    </row>
    <row r="166" spans="1:7" ht="15" hidden="1" customHeight="1" x14ac:dyDescent="0.25">
      <c r="A166" s="97" t="s">
        <v>214</v>
      </c>
      <c r="B166" s="249">
        <f t="shared" si="2"/>
        <v>13</v>
      </c>
      <c r="C166" s="97" t="s">
        <v>213</v>
      </c>
      <c r="D166" s="98">
        <v>395593871</v>
      </c>
      <c r="E166" s="98">
        <v>0</v>
      </c>
      <c r="F166" s="98">
        <v>0</v>
      </c>
      <c r="G166" s="98">
        <v>395593871</v>
      </c>
    </row>
    <row r="167" spans="1:7" x14ac:dyDescent="0.25">
      <c r="A167" s="97" t="s">
        <v>215</v>
      </c>
      <c r="B167" s="249">
        <f t="shared" si="2"/>
        <v>6</v>
      </c>
      <c r="C167" s="97" t="s">
        <v>216</v>
      </c>
      <c r="D167" s="98">
        <v>3664299161.4000001</v>
      </c>
      <c r="E167" s="98">
        <v>83958319.989999995</v>
      </c>
      <c r="F167" s="98">
        <v>2959.47</v>
      </c>
      <c r="G167" s="98">
        <v>3748254521.9200001</v>
      </c>
    </row>
    <row r="168" spans="1:7" ht="15" hidden="1" customHeight="1" x14ac:dyDescent="0.25">
      <c r="A168" s="97" t="s">
        <v>217</v>
      </c>
      <c r="B168" s="249">
        <f t="shared" si="2"/>
        <v>9</v>
      </c>
      <c r="C168" s="97" t="s">
        <v>218</v>
      </c>
      <c r="D168" s="98">
        <v>3664299161.4000001</v>
      </c>
      <c r="E168" s="98">
        <v>83958319.989999995</v>
      </c>
      <c r="F168" s="98">
        <v>2959.47</v>
      </c>
      <c r="G168" s="98">
        <v>3748254521.9200001</v>
      </c>
    </row>
    <row r="169" spans="1:7" ht="15" hidden="1" customHeight="1" x14ac:dyDescent="0.25">
      <c r="A169" s="97" t="s">
        <v>219</v>
      </c>
      <c r="B169" s="249">
        <f t="shared" si="2"/>
        <v>13</v>
      </c>
      <c r="C169" s="97" t="s">
        <v>218</v>
      </c>
      <c r="D169" s="98">
        <v>3664299161.4000001</v>
      </c>
      <c r="E169" s="98">
        <v>83958319.989999995</v>
      </c>
      <c r="F169" s="98">
        <v>2959.47</v>
      </c>
      <c r="G169" s="98">
        <v>3748254521.9200001</v>
      </c>
    </row>
    <row r="170" spans="1:7" x14ac:dyDescent="0.25">
      <c r="A170" s="97" t="s">
        <v>220</v>
      </c>
      <c r="B170" s="249">
        <f t="shared" si="2"/>
        <v>6</v>
      </c>
      <c r="C170" s="97" t="s">
        <v>221</v>
      </c>
      <c r="D170" s="98">
        <v>30744111831.07</v>
      </c>
      <c r="E170" s="98">
        <v>9191161</v>
      </c>
      <c r="F170" s="98">
        <v>0</v>
      </c>
      <c r="G170" s="98">
        <v>30753302992.07</v>
      </c>
    </row>
    <row r="171" spans="1:7" ht="15" hidden="1" customHeight="1" x14ac:dyDescent="0.25">
      <c r="A171" s="97" t="s">
        <v>222</v>
      </c>
      <c r="B171" s="249">
        <f t="shared" si="2"/>
        <v>9</v>
      </c>
      <c r="C171" s="97" t="s">
        <v>223</v>
      </c>
      <c r="D171" s="98">
        <v>30744111831.07</v>
      </c>
      <c r="E171" s="98">
        <v>9191161</v>
      </c>
      <c r="F171" s="98">
        <v>0</v>
      </c>
      <c r="G171" s="98">
        <v>30753302992.07</v>
      </c>
    </row>
    <row r="172" spans="1:7" ht="15" hidden="1" customHeight="1" x14ac:dyDescent="0.25">
      <c r="A172" s="97" t="s">
        <v>224</v>
      </c>
      <c r="B172" s="249">
        <f t="shared" si="2"/>
        <v>13</v>
      </c>
      <c r="C172" s="97" t="s">
        <v>223</v>
      </c>
      <c r="D172" s="98">
        <v>30744111831.07</v>
      </c>
      <c r="E172" s="98">
        <v>9191161</v>
      </c>
      <c r="F172" s="98">
        <v>0</v>
      </c>
      <c r="G172" s="98">
        <v>30753302992.07</v>
      </c>
    </row>
    <row r="173" spans="1:7" ht="30" x14ac:dyDescent="0.25">
      <c r="A173" s="97" t="s">
        <v>225</v>
      </c>
      <c r="B173" s="249">
        <f t="shared" si="2"/>
        <v>6</v>
      </c>
      <c r="C173" s="97" t="s">
        <v>226</v>
      </c>
      <c r="D173" s="98">
        <v>-3044750407.9000001</v>
      </c>
      <c r="E173" s="98">
        <v>0</v>
      </c>
      <c r="F173" s="98">
        <v>1253918317.75</v>
      </c>
      <c r="G173" s="98">
        <v>-4298668725.6499996</v>
      </c>
    </row>
    <row r="174" spans="1:7" ht="15" hidden="1" customHeight="1" x14ac:dyDescent="0.25">
      <c r="A174" s="97" t="s">
        <v>227</v>
      </c>
      <c r="B174" s="249">
        <f t="shared" si="2"/>
        <v>9</v>
      </c>
      <c r="C174" s="97" t="s">
        <v>223</v>
      </c>
      <c r="D174" s="98">
        <v>-3044750407.9000001</v>
      </c>
      <c r="E174" s="98">
        <v>0</v>
      </c>
      <c r="F174" s="98">
        <v>1253918317.75</v>
      </c>
      <c r="G174" s="98">
        <v>-4298668725.6499996</v>
      </c>
    </row>
    <row r="175" spans="1:7" ht="15" hidden="1" customHeight="1" x14ac:dyDescent="0.25">
      <c r="A175" s="97" t="s">
        <v>228</v>
      </c>
      <c r="B175" s="249">
        <f t="shared" si="2"/>
        <v>13</v>
      </c>
      <c r="C175" s="97" t="s">
        <v>223</v>
      </c>
      <c r="D175" s="98">
        <v>-3044750407.9000001</v>
      </c>
      <c r="E175" s="98">
        <v>0</v>
      </c>
      <c r="F175" s="98">
        <v>1253918317.75</v>
      </c>
      <c r="G175" s="98">
        <v>-4298668725.6499996</v>
      </c>
    </row>
    <row r="176" spans="1:7" ht="15" hidden="1" customHeight="1" x14ac:dyDescent="0.25">
      <c r="A176" s="97" t="s">
        <v>229</v>
      </c>
      <c r="B176" s="249">
        <f t="shared" si="2"/>
        <v>1</v>
      </c>
      <c r="C176" s="97" t="s">
        <v>230</v>
      </c>
      <c r="D176" s="98">
        <v>85389266646.081406</v>
      </c>
      <c r="E176" s="98">
        <v>172939142092.34</v>
      </c>
      <c r="F176" s="98">
        <v>145044163217.17999</v>
      </c>
      <c r="G176" s="98">
        <v>57494287770.921402</v>
      </c>
    </row>
    <row r="177" spans="1:7" ht="15" hidden="1" customHeight="1" x14ac:dyDescent="0.25">
      <c r="A177" s="97" t="s">
        <v>231</v>
      </c>
      <c r="B177" s="249">
        <f t="shared" si="2"/>
        <v>3</v>
      </c>
      <c r="C177" s="97" t="s">
        <v>232</v>
      </c>
      <c r="D177" s="98">
        <v>7739555334</v>
      </c>
      <c r="E177" s="98">
        <v>0</v>
      </c>
      <c r="F177" s="98">
        <v>0</v>
      </c>
      <c r="G177" s="98">
        <v>7739555334</v>
      </c>
    </row>
    <row r="178" spans="1:7" x14ac:dyDescent="0.25">
      <c r="A178" s="97" t="s">
        <v>233</v>
      </c>
      <c r="B178" s="249">
        <f t="shared" si="2"/>
        <v>6</v>
      </c>
      <c r="C178" s="97" t="s">
        <v>234</v>
      </c>
      <c r="D178" s="98">
        <v>7739555334</v>
      </c>
      <c r="E178" s="98">
        <v>0</v>
      </c>
      <c r="F178" s="98">
        <v>0</v>
      </c>
      <c r="G178" s="98">
        <v>7739555334</v>
      </c>
    </row>
    <row r="179" spans="1:7" ht="15" hidden="1" customHeight="1" x14ac:dyDescent="0.25">
      <c r="A179" s="97" t="s">
        <v>235</v>
      </c>
      <c r="B179" s="249">
        <f t="shared" si="2"/>
        <v>9</v>
      </c>
      <c r="C179" s="97" t="s">
        <v>236</v>
      </c>
      <c r="D179" s="98">
        <v>7739555334</v>
      </c>
      <c r="E179" s="98">
        <v>0</v>
      </c>
      <c r="F179" s="98">
        <v>0</v>
      </c>
      <c r="G179" s="98">
        <v>7739555334</v>
      </c>
    </row>
    <row r="180" spans="1:7" ht="15" hidden="1" customHeight="1" x14ac:dyDescent="0.25">
      <c r="A180" s="97" t="s">
        <v>237</v>
      </c>
      <c r="B180" s="249">
        <f t="shared" si="2"/>
        <v>13</v>
      </c>
      <c r="C180" s="97" t="s">
        <v>238</v>
      </c>
      <c r="D180" s="98">
        <v>7739555334</v>
      </c>
      <c r="E180" s="98">
        <v>0</v>
      </c>
      <c r="F180" s="98">
        <v>0</v>
      </c>
      <c r="G180" s="98">
        <v>7739555334</v>
      </c>
    </row>
    <row r="181" spans="1:7" ht="15" hidden="1" customHeight="1" x14ac:dyDescent="0.25">
      <c r="A181" s="97" t="s">
        <v>239</v>
      </c>
      <c r="B181" s="249">
        <f t="shared" si="2"/>
        <v>3</v>
      </c>
      <c r="C181" s="97" t="s">
        <v>240</v>
      </c>
      <c r="D181" s="98">
        <v>58171718813.351402</v>
      </c>
      <c r="E181" s="98">
        <v>119429766216.34</v>
      </c>
      <c r="F181" s="98">
        <v>74500502794.039993</v>
      </c>
      <c r="G181" s="98">
        <v>13242455391.051399</v>
      </c>
    </row>
    <row r="182" spans="1:7" x14ac:dyDescent="0.25">
      <c r="A182" s="97" t="s">
        <v>241</v>
      </c>
      <c r="B182" s="249">
        <f t="shared" si="2"/>
        <v>6</v>
      </c>
      <c r="C182" s="97" t="s">
        <v>242</v>
      </c>
      <c r="D182" s="98">
        <v>51389913043.809998</v>
      </c>
      <c r="E182" s="98">
        <v>69817679729.190002</v>
      </c>
      <c r="F182" s="98">
        <v>25981705884.380001</v>
      </c>
      <c r="G182" s="98">
        <v>7553939199</v>
      </c>
    </row>
    <row r="183" spans="1:7" ht="15" hidden="1" customHeight="1" x14ac:dyDescent="0.25">
      <c r="A183" s="97" t="s">
        <v>243</v>
      </c>
      <c r="B183" s="249">
        <f t="shared" si="2"/>
        <v>9</v>
      </c>
      <c r="C183" s="97" t="s">
        <v>244</v>
      </c>
      <c r="D183" s="98">
        <v>5307499396.8100004</v>
      </c>
      <c r="E183" s="98">
        <v>14035273970</v>
      </c>
      <c r="F183" s="98">
        <v>8727774573.1900005</v>
      </c>
      <c r="G183" s="98">
        <v>0</v>
      </c>
    </row>
    <row r="184" spans="1:7" ht="15" hidden="1" customHeight="1" x14ac:dyDescent="0.25">
      <c r="A184" s="97" t="s">
        <v>245</v>
      </c>
      <c r="B184" s="249">
        <f t="shared" si="2"/>
        <v>13</v>
      </c>
      <c r="C184" s="97" t="s">
        <v>244</v>
      </c>
      <c r="D184" s="98">
        <v>5307499396.8100004</v>
      </c>
      <c r="E184" s="98">
        <v>14035273970</v>
      </c>
      <c r="F184" s="98">
        <v>8727774573.1900005</v>
      </c>
      <c r="G184" s="98">
        <v>0</v>
      </c>
    </row>
    <row r="185" spans="1:7" ht="15" hidden="1" customHeight="1" x14ac:dyDescent="0.25">
      <c r="A185" s="97" t="s">
        <v>246</v>
      </c>
      <c r="B185" s="249">
        <f t="shared" si="2"/>
        <v>9</v>
      </c>
      <c r="C185" s="97" t="s">
        <v>247</v>
      </c>
      <c r="D185" s="98">
        <v>46082413647</v>
      </c>
      <c r="E185" s="98">
        <v>55782405759.190002</v>
      </c>
      <c r="F185" s="98">
        <v>17253931311.189999</v>
      </c>
      <c r="G185" s="98">
        <v>7553939199</v>
      </c>
    </row>
    <row r="186" spans="1:7" ht="15" hidden="1" customHeight="1" x14ac:dyDescent="0.25">
      <c r="A186" s="97" t="s">
        <v>248</v>
      </c>
      <c r="B186" s="249">
        <f t="shared" si="2"/>
        <v>13</v>
      </c>
      <c r="C186" s="97" t="s">
        <v>249</v>
      </c>
      <c r="D186" s="98">
        <v>46082413647</v>
      </c>
      <c r="E186" s="98">
        <v>55782405759.190002</v>
      </c>
      <c r="F186" s="98">
        <v>17253931311.189999</v>
      </c>
      <c r="G186" s="98">
        <v>7553939199</v>
      </c>
    </row>
    <row r="187" spans="1:7" x14ac:dyDescent="0.25">
      <c r="A187" s="97" t="s">
        <v>250</v>
      </c>
      <c r="B187" s="249">
        <f t="shared" si="2"/>
        <v>6</v>
      </c>
      <c r="C187" s="97" t="s">
        <v>251</v>
      </c>
      <c r="D187" s="98">
        <v>1.4829999999999999E-3</v>
      </c>
      <c r="E187" s="98">
        <v>0</v>
      </c>
      <c r="F187" s="98">
        <v>0</v>
      </c>
      <c r="G187" s="98">
        <v>1.4829999999999999E-3</v>
      </c>
    </row>
    <row r="188" spans="1:7" ht="15" hidden="1" customHeight="1" x14ac:dyDescent="0.25">
      <c r="A188" s="97" t="s">
        <v>252</v>
      </c>
      <c r="B188" s="249">
        <f t="shared" si="2"/>
        <v>9</v>
      </c>
      <c r="C188" s="97" t="s">
        <v>30</v>
      </c>
      <c r="D188" s="98">
        <v>1.4829999999999999E-3</v>
      </c>
      <c r="E188" s="98">
        <v>0</v>
      </c>
      <c r="F188" s="98">
        <v>0</v>
      </c>
      <c r="G188" s="98">
        <v>1.4829999999999999E-3</v>
      </c>
    </row>
    <row r="189" spans="1:7" ht="15" hidden="1" customHeight="1" x14ac:dyDescent="0.25">
      <c r="A189" s="97" t="s">
        <v>253</v>
      </c>
      <c r="B189" s="249">
        <f t="shared" si="2"/>
        <v>13</v>
      </c>
      <c r="C189" s="97" t="s">
        <v>30</v>
      </c>
      <c r="D189" s="98">
        <v>1.4829999999999999E-3</v>
      </c>
      <c r="E189" s="98">
        <v>0</v>
      </c>
      <c r="F189" s="98">
        <v>0</v>
      </c>
      <c r="G189" s="98">
        <v>1.4829999999999999E-3</v>
      </c>
    </row>
    <row r="190" spans="1:7" x14ac:dyDescent="0.25">
      <c r="A190" s="97" t="s">
        <v>254</v>
      </c>
      <c r="B190" s="249">
        <f t="shared" si="2"/>
        <v>6</v>
      </c>
      <c r="C190" s="97" t="s">
        <v>255</v>
      </c>
      <c r="D190" s="98">
        <v>49127108.009999998</v>
      </c>
      <c r="E190" s="98">
        <v>21031692.010000002</v>
      </c>
      <c r="F190" s="98">
        <v>20672526</v>
      </c>
      <c r="G190" s="98">
        <v>48767942</v>
      </c>
    </row>
    <row r="191" spans="1:7" ht="15" hidden="1" customHeight="1" x14ac:dyDescent="0.25">
      <c r="A191" s="97" t="s">
        <v>256</v>
      </c>
      <c r="B191" s="249">
        <f t="shared" si="2"/>
        <v>9</v>
      </c>
      <c r="C191" s="97" t="s">
        <v>257</v>
      </c>
      <c r="D191" s="98">
        <v>0</v>
      </c>
      <c r="E191" s="98">
        <v>0</v>
      </c>
      <c r="F191" s="98">
        <v>2887442</v>
      </c>
      <c r="G191" s="98">
        <v>2887442</v>
      </c>
    </row>
    <row r="192" spans="1:7" ht="15" hidden="1" customHeight="1" x14ac:dyDescent="0.25">
      <c r="A192" s="97" t="s">
        <v>258</v>
      </c>
      <c r="B192" s="249">
        <f t="shared" si="2"/>
        <v>13</v>
      </c>
      <c r="C192" s="97" t="s">
        <v>259</v>
      </c>
      <c r="D192" s="98">
        <v>0</v>
      </c>
      <c r="E192" s="98">
        <v>0</v>
      </c>
      <c r="F192" s="98">
        <v>2887442</v>
      </c>
      <c r="G192" s="98">
        <v>2887442</v>
      </c>
    </row>
    <row r="193" spans="1:7" ht="15" hidden="1" customHeight="1" x14ac:dyDescent="0.25">
      <c r="A193" s="97" t="s">
        <v>260</v>
      </c>
      <c r="B193" s="249">
        <f t="shared" si="2"/>
        <v>9</v>
      </c>
      <c r="C193" s="97" t="s">
        <v>261</v>
      </c>
      <c r="D193" s="98">
        <v>49127108.009999998</v>
      </c>
      <c r="E193" s="98">
        <v>21031692.010000002</v>
      </c>
      <c r="F193" s="98">
        <v>17496340</v>
      </c>
      <c r="G193" s="98">
        <v>45591756</v>
      </c>
    </row>
    <row r="194" spans="1:7" ht="15" hidden="1" customHeight="1" x14ac:dyDescent="0.25">
      <c r="A194" s="97" t="s">
        <v>262</v>
      </c>
      <c r="B194" s="249">
        <f t="shared" si="2"/>
        <v>13</v>
      </c>
      <c r="C194" s="97" t="s">
        <v>261</v>
      </c>
      <c r="D194" s="98">
        <v>49127108.009999998</v>
      </c>
      <c r="E194" s="98">
        <v>21031692.010000002</v>
      </c>
      <c r="F194" s="98">
        <v>17496340</v>
      </c>
      <c r="G194" s="98">
        <v>45591756</v>
      </c>
    </row>
    <row r="195" spans="1:7" ht="15" hidden="1" customHeight="1" x14ac:dyDescent="0.25">
      <c r="A195" s="97" t="s">
        <v>263</v>
      </c>
      <c r="B195" s="249">
        <f t="shared" si="2"/>
        <v>9</v>
      </c>
      <c r="C195" s="97" t="s">
        <v>264</v>
      </c>
      <c r="D195" s="98">
        <v>0</v>
      </c>
      <c r="E195" s="98">
        <v>0</v>
      </c>
      <c r="F195" s="98">
        <v>288744</v>
      </c>
      <c r="G195" s="98">
        <v>288744</v>
      </c>
    </row>
    <row r="196" spans="1:7" ht="30" hidden="1" customHeight="1" x14ac:dyDescent="0.25">
      <c r="A196" s="97" t="s">
        <v>265</v>
      </c>
      <c r="B196" s="249">
        <f t="shared" si="2"/>
        <v>13</v>
      </c>
      <c r="C196" s="97" t="s">
        <v>266</v>
      </c>
      <c r="D196" s="98">
        <v>0</v>
      </c>
      <c r="E196" s="98">
        <v>0</v>
      </c>
      <c r="F196" s="98">
        <v>288744</v>
      </c>
      <c r="G196" s="98">
        <v>288744</v>
      </c>
    </row>
    <row r="197" spans="1:7" x14ac:dyDescent="0.25">
      <c r="A197" s="97" t="s">
        <v>267</v>
      </c>
      <c r="B197" s="249">
        <f t="shared" si="2"/>
        <v>6</v>
      </c>
      <c r="C197" s="97" t="s">
        <v>268</v>
      </c>
      <c r="D197" s="98">
        <v>20661132</v>
      </c>
      <c r="E197" s="98">
        <v>8458877007</v>
      </c>
      <c r="F197" s="98">
        <v>8455705131</v>
      </c>
      <c r="G197" s="98">
        <v>17489256</v>
      </c>
    </row>
    <row r="198" spans="1:7" ht="15" hidden="1" customHeight="1" x14ac:dyDescent="0.25">
      <c r="A198" s="97" t="s">
        <v>269</v>
      </c>
      <c r="B198" s="249">
        <f t="shared" si="2"/>
        <v>9</v>
      </c>
      <c r="C198" s="97" t="s">
        <v>270</v>
      </c>
      <c r="D198" s="98">
        <v>9222282</v>
      </c>
      <c r="E198" s="98">
        <v>2734921033</v>
      </c>
      <c r="F198" s="98">
        <v>2736340893</v>
      </c>
      <c r="G198" s="98">
        <v>10642142</v>
      </c>
    </row>
    <row r="199" spans="1:7" ht="15" hidden="1" customHeight="1" x14ac:dyDescent="0.25">
      <c r="A199" s="97" t="s">
        <v>271</v>
      </c>
      <c r="B199" s="249">
        <f t="shared" si="2"/>
        <v>13</v>
      </c>
      <c r="C199" s="97" t="s">
        <v>270</v>
      </c>
      <c r="D199" s="98">
        <v>9222282</v>
      </c>
      <c r="E199" s="98">
        <v>2734921033</v>
      </c>
      <c r="F199" s="98">
        <v>2736340893</v>
      </c>
      <c r="G199" s="98">
        <v>10642142</v>
      </c>
    </row>
    <row r="200" spans="1:7" ht="15" hidden="1" customHeight="1" x14ac:dyDescent="0.25">
      <c r="A200" s="97" t="s">
        <v>272</v>
      </c>
      <c r="B200" s="249">
        <f t="shared" si="2"/>
        <v>9</v>
      </c>
      <c r="C200" s="97" t="s">
        <v>273</v>
      </c>
      <c r="D200" s="98">
        <v>1810354</v>
      </c>
      <c r="E200" s="98">
        <v>1823630900</v>
      </c>
      <c r="F200" s="98">
        <v>1826767660</v>
      </c>
      <c r="G200" s="98">
        <v>4947114</v>
      </c>
    </row>
    <row r="201" spans="1:7" ht="15" hidden="1" customHeight="1" x14ac:dyDescent="0.25">
      <c r="A201" s="97" t="s">
        <v>274</v>
      </c>
      <c r="B201" s="249">
        <f t="shared" si="2"/>
        <v>13</v>
      </c>
      <c r="C201" s="97" t="s">
        <v>273</v>
      </c>
      <c r="D201" s="98">
        <v>1810354</v>
      </c>
      <c r="E201" s="98">
        <v>1823630900</v>
      </c>
      <c r="F201" s="98">
        <v>1826767660</v>
      </c>
      <c r="G201" s="98">
        <v>4947114</v>
      </c>
    </row>
    <row r="202" spans="1:7" ht="15" hidden="1" customHeight="1" x14ac:dyDescent="0.25">
      <c r="A202" s="97" t="s">
        <v>275</v>
      </c>
      <c r="B202" s="249">
        <f t="shared" ref="B202:B265" si="3">LEN(A202)</f>
        <v>9</v>
      </c>
      <c r="C202" s="97" t="s">
        <v>276</v>
      </c>
      <c r="D202" s="98">
        <v>0</v>
      </c>
      <c r="E202" s="98">
        <v>29520172</v>
      </c>
      <c r="F202" s="98">
        <v>29520172</v>
      </c>
      <c r="G202" s="98">
        <v>0</v>
      </c>
    </row>
    <row r="203" spans="1:7" ht="15" hidden="1" customHeight="1" x14ac:dyDescent="0.25">
      <c r="A203" s="97" t="s">
        <v>277</v>
      </c>
      <c r="B203" s="249">
        <f t="shared" si="3"/>
        <v>13</v>
      </c>
      <c r="C203" s="97" t="s">
        <v>276</v>
      </c>
      <c r="D203" s="98">
        <v>0</v>
      </c>
      <c r="E203" s="98">
        <v>29520172</v>
      </c>
      <c r="F203" s="98">
        <v>29520172</v>
      </c>
      <c r="G203" s="98">
        <v>0</v>
      </c>
    </row>
    <row r="204" spans="1:7" ht="15" hidden="1" customHeight="1" x14ac:dyDescent="0.25">
      <c r="A204" s="97" t="s">
        <v>278</v>
      </c>
      <c r="B204" s="249">
        <f t="shared" si="3"/>
        <v>9</v>
      </c>
      <c r="C204" s="97" t="s">
        <v>279</v>
      </c>
      <c r="D204" s="98">
        <v>0</v>
      </c>
      <c r="E204" s="98">
        <v>2982400741</v>
      </c>
      <c r="F204" s="98">
        <v>2982400741</v>
      </c>
      <c r="G204" s="98">
        <v>0</v>
      </c>
    </row>
    <row r="205" spans="1:7" ht="15" hidden="1" customHeight="1" x14ac:dyDescent="0.25">
      <c r="A205" s="97" t="s">
        <v>280</v>
      </c>
      <c r="B205" s="249">
        <f t="shared" si="3"/>
        <v>13</v>
      </c>
      <c r="C205" s="97" t="s">
        <v>279</v>
      </c>
      <c r="D205" s="98">
        <v>0</v>
      </c>
      <c r="E205" s="98">
        <v>2982400741</v>
      </c>
      <c r="F205" s="98">
        <v>2982400741</v>
      </c>
      <c r="G205" s="98">
        <v>0</v>
      </c>
    </row>
    <row r="206" spans="1:7" ht="15" hidden="1" customHeight="1" x14ac:dyDescent="0.25">
      <c r="A206" s="97" t="s">
        <v>281</v>
      </c>
      <c r="B206" s="249">
        <f t="shared" si="3"/>
        <v>9</v>
      </c>
      <c r="C206" s="97" t="s">
        <v>282</v>
      </c>
      <c r="D206" s="98">
        <v>0</v>
      </c>
      <c r="E206" s="98">
        <v>54699352</v>
      </c>
      <c r="F206" s="98">
        <v>54699352</v>
      </c>
      <c r="G206" s="98">
        <v>0</v>
      </c>
    </row>
    <row r="207" spans="1:7" ht="15" hidden="1" customHeight="1" x14ac:dyDescent="0.25">
      <c r="A207" s="97" t="s">
        <v>283</v>
      </c>
      <c r="B207" s="249">
        <f t="shared" si="3"/>
        <v>13</v>
      </c>
      <c r="C207" s="97" t="s">
        <v>282</v>
      </c>
      <c r="D207" s="98">
        <v>0</v>
      </c>
      <c r="E207" s="98">
        <v>54699352</v>
      </c>
      <c r="F207" s="98">
        <v>54699352</v>
      </c>
      <c r="G207" s="98">
        <v>0</v>
      </c>
    </row>
    <row r="208" spans="1:7" ht="15" hidden="1" customHeight="1" x14ac:dyDescent="0.25">
      <c r="A208" s="97" t="s">
        <v>284</v>
      </c>
      <c r="B208" s="249">
        <f t="shared" si="3"/>
        <v>9</v>
      </c>
      <c r="C208" s="97" t="s">
        <v>285</v>
      </c>
      <c r="D208" s="98">
        <v>0</v>
      </c>
      <c r="E208" s="98">
        <v>128009835</v>
      </c>
      <c r="F208" s="98">
        <v>129909835</v>
      </c>
      <c r="G208" s="98">
        <v>1900000</v>
      </c>
    </row>
    <row r="209" spans="1:7" ht="15" hidden="1" customHeight="1" x14ac:dyDescent="0.25">
      <c r="A209" s="97" t="s">
        <v>286</v>
      </c>
      <c r="B209" s="249">
        <f t="shared" si="3"/>
        <v>13</v>
      </c>
      <c r="C209" s="97" t="s">
        <v>285</v>
      </c>
      <c r="D209" s="98">
        <v>0</v>
      </c>
      <c r="E209" s="98">
        <v>128009835</v>
      </c>
      <c r="F209" s="98">
        <v>129909835</v>
      </c>
      <c r="G209" s="98">
        <v>1900000</v>
      </c>
    </row>
    <row r="210" spans="1:7" ht="30" hidden="1" customHeight="1" x14ac:dyDescent="0.25">
      <c r="A210" s="97" t="s">
        <v>287</v>
      </c>
      <c r="B210" s="249">
        <f t="shared" si="3"/>
        <v>9</v>
      </c>
      <c r="C210" s="97" t="s">
        <v>288</v>
      </c>
      <c r="D210" s="98">
        <v>0</v>
      </c>
      <c r="E210" s="98">
        <v>692821088</v>
      </c>
      <c r="F210" s="98">
        <v>692821088</v>
      </c>
      <c r="G210" s="98">
        <v>0</v>
      </c>
    </row>
    <row r="211" spans="1:7" ht="30" hidden="1" customHeight="1" x14ac:dyDescent="0.25">
      <c r="A211" s="97" t="s">
        <v>289</v>
      </c>
      <c r="B211" s="249">
        <f t="shared" si="3"/>
        <v>13</v>
      </c>
      <c r="C211" s="97" t="s">
        <v>288</v>
      </c>
      <c r="D211" s="98">
        <v>0</v>
      </c>
      <c r="E211" s="98">
        <v>692821088</v>
      </c>
      <c r="F211" s="98">
        <v>692821088</v>
      </c>
      <c r="G211" s="98">
        <v>0</v>
      </c>
    </row>
    <row r="212" spans="1:7" ht="15" hidden="1" customHeight="1" x14ac:dyDescent="0.25">
      <c r="A212" s="97" t="s">
        <v>290</v>
      </c>
      <c r="B212" s="249">
        <f t="shared" si="3"/>
        <v>9</v>
      </c>
      <c r="C212" s="97" t="s">
        <v>291</v>
      </c>
      <c r="D212" s="98">
        <v>9628496</v>
      </c>
      <c r="E212" s="98">
        <v>12873886</v>
      </c>
      <c r="F212" s="98">
        <v>3245390</v>
      </c>
      <c r="G212" s="98">
        <v>0</v>
      </c>
    </row>
    <row r="213" spans="1:7" ht="15" hidden="1" customHeight="1" x14ac:dyDescent="0.25">
      <c r="A213" s="97" t="s">
        <v>292</v>
      </c>
      <c r="B213" s="249">
        <f t="shared" si="3"/>
        <v>13</v>
      </c>
      <c r="C213" s="97" t="s">
        <v>291</v>
      </c>
      <c r="D213" s="98">
        <v>9628496</v>
      </c>
      <c r="E213" s="98">
        <v>12873886</v>
      </c>
      <c r="F213" s="98">
        <v>3245390</v>
      </c>
      <c r="G213" s="98">
        <v>0</v>
      </c>
    </row>
    <row r="214" spans="1:7" x14ac:dyDescent="0.25">
      <c r="A214" s="97" t="s">
        <v>293</v>
      </c>
      <c r="B214" s="249">
        <f t="shared" si="3"/>
        <v>6</v>
      </c>
      <c r="C214" s="97" t="s">
        <v>294</v>
      </c>
      <c r="D214" s="98">
        <v>1590871041</v>
      </c>
      <c r="E214" s="98">
        <v>11247991880</v>
      </c>
      <c r="F214" s="98">
        <v>13017630457</v>
      </c>
      <c r="G214" s="98">
        <v>3360509618</v>
      </c>
    </row>
    <row r="215" spans="1:7" ht="15" hidden="1" customHeight="1" x14ac:dyDescent="0.25">
      <c r="A215" s="97" t="s">
        <v>295</v>
      </c>
      <c r="B215" s="249">
        <f t="shared" si="3"/>
        <v>9</v>
      </c>
      <c r="C215" s="97" t="s">
        <v>296</v>
      </c>
      <c r="D215" s="98">
        <v>9752070</v>
      </c>
      <c r="E215" s="98">
        <v>237112655</v>
      </c>
      <c r="F215" s="98">
        <v>274677706</v>
      </c>
      <c r="G215" s="98">
        <v>47317121</v>
      </c>
    </row>
    <row r="216" spans="1:7" ht="15" hidden="1" customHeight="1" x14ac:dyDescent="0.25">
      <c r="A216" s="97" t="s">
        <v>297</v>
      </c>
      <c r="B216" s="249">
        <f t="shared" si="3"/>
        <v>13</v>
      </c>
      <c r="C216" s="97" t="s">
        <v>298</v>
      </c>
      <c r="D216" s="98">
        <v>9752070</v>
      </c>
      <c r="E216" s="98">
        <v>119056655</v>
      </c>
      <c r="F216" s="98">
        <v>156621706</v>
      </c>
      <c r="G216" s="98">
        <v>47317121</v>
      </c>
    </row>
    <row r="217" spans="1:7" ht="15" hidden="1" customHeight="1" x14ac:dyDescent="0.25">
      <c r="A217" s="97" t="s">
        <v>299</v>
      </c>
      <c r="B217" s="249">
        <f t="shared" si="3"/>
        <v>13</v>
      </c>
      <c r="C217" s="97" t="s">
        <v>300</v>
      </c>
      <c r="D217" s="98">
        <v>0</v>
      </c>
      <c r="E217" s="98">
        <v>118056000</v>
      </c>
      <c r="F217" s="98">
        <v>118056000</v>
      </c>
      <c r="G217" s="98">
        <v>0</v>
      </c>
    </row>
    <row r="218" spans="1:7" ht="15" hidden="1" customHeight="1" x14ac:dyDescent="0.25">
      <c r="A218" s="97" t="s">
        <v>304</v>
      </c>
      <c r="B218" s="249">
        <f t="shared" si="3"/>
        <v>9</v>
      </c>
      <c r="C218" s="97" t="s">
        <v>305</v>
      </c>
      <c r="D218" s="98">
        <v>1088238</v>
      </c>
      <c r="E218" s="98">
        <v>152339761</v>
      </c>
      <c r="F218" s="98">
        <v>652183894</v>
      </c>
      <c r="G218" s="98">
        <v>500932371</v>
      </c>
    </row>
    <row r="219" spans="1:7" ht="15" hidden="1" customHeight="1" x14ac:dyDescent="0.25">
      <c r="A219" s="97" t="s">
        <v>306</v>
      </c>
      <c r="B219" s="249">
        <f t="shared" si="3"/>
        <v>13</v>
      </c>
      <c r="C219" s="97" t="s">
        <v>298</v>
      </c>
      <c r="D219" s="98">
        <v>1088238</v>
      </c>
      <c r="E219" s="98">
        <v>76444235</v>
      </c>
      <c r="F219" s="98">
        <v>576288368</v>
      </c>
      <c r="G219" s="98">
        <v>500932371</v>
      </c>
    </row>
    <row r="220" spans="1:7" ht="15" hidden="1" customHeight="1" x14ac:dyDescent="0.25">
      <c r="A220" s="97" t="s">
        <v>307</v>
      </c>
      <c r="B220" s="249">
        <f t="shared" si="3"/>
        <v>13</v>
      </c>
      <c r="C220" s="97" t="s">
        <v>300</v>
      </c>
      <c r="D220" s="98">
        <v>0</v>
      </c>
      <c r="E220" s="98">
        <v>75895526</v>
      </c>
      <c r="F220" s="98">
        <v>75895526</v>
      </c>
      <c r="G220" s="98">
        <v>0</v>
      </c>
    </row>
    <row r="221" spans="1:7" ht="15" hidden="1" customHeight="1" x14ac:dyDescent="0.25">
      <c r="A221" s="97" t="s">
        <v>308</v>
      </c>
      <c r="B221" s="249">
        <f t="shared" si="3"/>
        <v>9</v>
      </c>
      <c r="C221" s="97" t="s">
        <v>309</v>
      </c>
      <c r="D221" s="98">
        <v>0</v>
      </c>
      <c r="E221" s="98">
        <v>46532697</v>
      </c>
      <c r="F221" s="98">
        <v>57431816</v>
      </c>
      <c r="G221" s="98">
        <v>10899119</v>
      </c>
    </row>
    <row r="222" spans="1:7" ht="15" hidden="1" customHeight="1" x14ac:dyDescent="0.25">
      <c r="A222" s="97" t="s">
        <v>310</v>
      </c>
      <c r="B222" s="249">
        <f t="shared" si="3"/>
        <v>13</v>
      </c>
      <c r="C222" s="97" t="s">
        <v>298</v>
      </c>
      <c r="D222" s="98">
        <v>0</v>
      </c>
      <c r="E222" s="98">
        <v>23266697</v>
      </c>
      <c r="F222" s="98">
        <v>34165816</v>
      </c>
      <c r="G222" s="98">
        <v>10899119</v>
      </c>
    </row>
    <row r="223" spans="1:7" ht="15" hidden="1" customHeight="1" x14ac:dyDescent="0.25">
      <c r="A223" s="97" t="s">
        <v>311</v>
      </c>
      <c r="B223" s="249">
        <f t="shared" si="3"/>
        <v>13</v>
      </c>
      <c r="C223" s="97" t="s">
        <v>300</v>
      </c>
      <c r="D223" s="98">
        <v>0</v>
      </c>
      <c r="E223" s="98">
        <v>23266000</v>
      </c>
      <c r="F223" s="98">
        <v>23266000</v>
      </c>
      <c r="G223" s="98">
        <v>0</v>
      </c>
    </row>
    <row r="224" spans="1:7" ht="15" hidden="1" customHeight="1" x14ac:dyDescent="0.25">
      <c r="A224" s="97" t="s">
        <v>312</v>
      </c>
      <c r="B224" s="249">
        <f t="shared" si="3"/>
        <v>9</v>
      </c>
      <c r="C224" s="97" t="s">
        <v>313</v>
      </c>
      <c r="D224" s="98">
        <v>0</v>
      </c>
      <c r="E224" s="98">
        <v>222027128</v>
      </c>
      <c r="F224" s="98">
        <v>262498162</v>
      </c>
      <c r="G224" s="98">
        <v>40471034</v>
      </c>
    </row>
    <row r="225" spans="1:7" ht="15" hidden="1" customHeight="1" x14ac:dyDescent="0.25">
      <c r="A225" s="97" t="s">
        <v>314</v>
      </c>
      <c r="B225" s="249">
        <f t="shared" si="3"/>
        <v>13</v>
      </c>
      <c r="C225" s="97" t="s">
        <v>298</v>
      </c>
      <c r="D225" s="98">
        <v>0</v>
      </c>
      <c r="E225" s="98">
        <v>111013128</v>
      </c>
      <c r="F225" s="98">
        <v>151484162</v>
      </c>
      <c r="G225" s="98">
        <v>40471034</v>
      </c>
    </row>
    <row r="226" spans="1:7" ht="15" hidden="1" customHeight="1" x14ac:dyDescent="0.25">
      <c r="A226" s="97" t="s">
        <v>315</v>
      </c>
      <c r="B226" s="249">
        <f t="shared" si="3"/>
        <v>13</v>
      </c>
      <c r="C226" s="97" t="s">
        <v>300</v>
      </c>
      <c r="D226" s="98">
        <v>0</v>
      </c>
      <c r="E226" s="98">
        <v>111014000</v>
      </c>
      <c r="F226" s="98">
        <v>111014000</v>
      </c>
      <c r="G226" s="98">
        <v>0</v>
      </c>
    </row>
    <row r="227" spans="1:7" ht="15" hidden="1" customHeight="1" x14ac:dyDescent="0.25">
      <c r="A227" s="97" t="s">
        <v>316</v>
      </c>
      <c r="B227" s="249">
        <f t="shared" si="3"/>
        <v>9</v>
      </c>
      <c r="C227" s="97" t="s">
        <v>317</v>
      </c>
      <c r="D227" s="98">
        <v>1563741310</v>
      </c>
      <c r="E227" s="98">
        <v>9957522363</v>
      </c>
      <c r="F227" s="98">
        <v>10693466464</v>
      </c>
      <c r="G227" s="98">
        <v>2299685411</v>
      </c>
    </row>
    <row r="228" spans="1:7" ht="15" hidden="1" customHeight="1" x14ac:dyDescent="0.25">
      <c r="A228" s="97" t="s">
        <v>318</v>
      </c>
      <c r="B228" s="249">
        <f t="shared" si="3"/>
        <v>13</v>
      </c>
      <c r="C228" s="97" t="s">
        <v>298</v>
      </c>
      <c r="D228" s="98">
        <v>1563741310</v>
      </c>
      <c r="E228" s="98">
        <v>4996841363</v>
      </c>
      <c r="F228" s="98">
        <v>5732785464</v>
      </c>
      <c r="G228" s="98">
        <v>2299685411</v>
      </c>
    </row>
    <row r="229" spans="1:7" ht="15" hidden="1" customHeight="1" x14ac:dyDescent="0.25">
      <c r="A229" s="97" t="s">
        <v>319</v>
      </c>
      <c r="B229" s="249">
        <f t="shared" si="3"/>
        <v>13</v>
      </c>
      <c r="C229" s="97" t="s">
        <v>300</v>
      </c>
      <c r="D229" s="98">
        <v>0</v>
      </c>
      <c r="E229" s="98">
        <v>4960681000</v>
      </c>
      <c r="F229" s="98">
        <v>4960681000</v>
      </c>
      <c r="G229" s="98">
        <v>0</v>
      </c>
    </row>
    <row r="230" spans="1:7" ht="15" hidden="1" customHeight="1" x14ac:dyDescent="0.25">
      <c r="A230" s="97" t="s">
        <v>320</v>
      </c>
      <c r="B230" s="249">
        <f t="shared" si="3"/>
        <v>9</v>
      </c>
      <c r="C230" s="97" t="s">
        <v>321</v>
      </c>
      <c r="D230" s="98">
        <v>8510025</v>
      </c>
      <c r="E230" s="98">
        <v>561949722</v>
      </c>
      <c r="F230" s="98">
        <v>709496630</v>
      </c>
      <c r="G230" s="98">
        <v>156056933</v>
      </c>
    </row>
    <row r="231" spans="1:7" ht="15" hidden="1" customHeight="1" x14ac:dyDescent="0.25">
      <c r="A231" s="97" t="s">
        <v>322</v>
      </c>
      <c r="B231" s="249">
        <f t="shared" si="3"/>
        <v>13</v>
      </c>
      <c r="C231" s="97" t="s">
        <v>323</v>
      </c>
      <c r="D231" s="98">
        <v>8510025</v>
      </c>
      <c r="E231" s="98">
        <v>281889588</v>
      </c>
      <c r="F231" s="98">
        <v>429436496</v>
      </c>
      <c r="G231" s="98">
        <v>156056933</v>
      </c>
    </row>
    <row r="232" spans="1:7" ht="15" hidden="1" customHeight="1" x14ac:dyDescent="0.25">
      <c r="A232" s="97" t="s">
        <v>324</v>
      </c>
      <c r="B232" s="249">
        <f t="shared" si="3"/>
        <v>13</v>
      </c>
      <c r="C232" s="97" t="s">
        <v>325</v>
      </c>
      <c r="D232" s="98">
        <v>0</v>
      </c>
      <c r="E232" s="98">
        <v>280060134</v>
      </c>
      <c r="F232" s="98">
        <v>280060134</v>
      </c>
      <c r="G232" s="98">
        <v>0</v>
      </c>
    </row>
    <row r="233" spans="1:7" ht="15" hidden="1" customHeight="1" x14ac:dyDescent="0.25">
      <c r="A233" s="97" t="s">
        <v>326</v>
      </c>
      <c r="B233" s="249">
        <f t="shared" si="3"/>
        <v>9</v>
      </c>
      <c r="C233" s="97" t="s">
        <v>327</v>
      </c>
      <c r="D233" s="98">
        <v>0</v>
      </c>
      <c r="E233" s="98">
        <v>0</v>
      </c>
      <c r="F233" s="98">
        <v>898725</v>
      </c>
      <c r="G233" s="98">
        <v>898725</v>
      </c>
    </row>
    <row r="234" spans="1:7" ht="15" hidden="1" customHeight="1" x14ac:dyDescent="0.25">
      <c r="A234" s="97" t="s">
        <v>328</v>
      </c>
      <c r="B234" s="249">
        <f t="shared" si="3"/>
        <v>13</v>
      </c>
      <c r="C234" s="97" t="s">
        <v>298</v>
      </c>
      <c r="D234" s="98">
        <v>0</v>
      </c>
      <c r="E234" s="98">
        <v>0</v>
      </c>
      <c r="F234" s="98">
        <v>898725</v>
      </c>
      <c r="G234" s="98">
        <v>898725</v>
      </c>
    </row>
    <row r="235" spans="1:7" ht="30" hidden="1" customHeight="1" x14ac:dyDescent="0.25">
      <c r="A235" s="97" t="s">
        <v>330</v>
      </c>
      <c r="B235" s="249">
        <f t="shared" si="3"/>
        <v>9</v>
      </c>
      <c r="C235" s="97" t="s">
        <v>331</v>
      </c>
      <c r="D235" s="98">
        <v>7779398</v>
      </c>
      <c r="E235" s="98">
        <v>70507554</v>
      </c>
      <c r="F235" s="98">
        <v>366977060</v>
      </c>
      <c r="G235" s="98">
        <v>304248904</v>
      </c>
    </row>
    <row r="236" spans="1:7" ht="15" hidden="1" customHeight="1" x14ac:dyDescent="0.25">
      <c r="A236" s="97" t="s">
        <v>332</v>
      </c>
      <c r="B236" s="249">
        <f t="shared" si="3"/>
        <v>13</v>
      </c>
      <c r="C236" s="97" t="s">
        <v>298</v>
      </c>
      <c r="D236" s="98">
        <v>7779398</v>
      </c>
      <c r="E236" s="98">
        <v>37621831</v>
      </c>
      <c r="F236" s="98">
        <v>334091337</v>
      </c>
      <c r="G236" s="98">
        <v>304248904</v>
      </c>
    </row>
    <row r="237" spans="1:7" ht="15" hidden="1" customHeight="1" x14ac:dyDescent="0.25">
      <c r="A237" s="97" t="s">
        <v>333</v>
      </c>
      <c r="B237" s="249">
        <f t="shared" si="3"/>
        <v>13</v>
      </c>
      <c r="C237" s="97" t="s">
        <v>300</v>
      </c>
      <c r="D237" s="98">
        <v>0</v>
      </c>
      <c r="E237" s="98">
        <v>32885723</v>
      </c>
      <c r="F237" s="98">
        <v>32885723</v>
      </c>
      <c r="G237" s="98">
        <v>0</v>
      </c>
    </row>
    <row r="238" spans="1:7" x14ac:dyDescent="0.25">
      <c r="A238" s="97" t="s">
        <v>985</v>
      </c>
      <c r="B238" s="249">
        <f t="shared" si="3"/>
        <v>6</v>
      </c>
      <c r="C238" s="97" t="s">
        <v>337</v>
      </c>
      <c r="D238" s="98">
        <v>0</v>
      </c>
      <c r="E238" s="98">
        <v>101178900</v>
      </c>
      <c r="F238" s="98">
        <v>101178900</v>
      </c>
      <c r="G238" s="98">
        <v>0</v>
      </c>
    </row>
    <row r="239" spans="1:7" ht="15" hidden="1" customHeight="1" x14ac:dyDescent="0.25">
      <c r="A239" s="97" t="s">
        <v>986</v>
      </c>
      <c r="B239" s="249">
        <f t="shared" si="3"/>
        <v>9</v>
      </c>
      <c r="C239" s="97" t="s">
        <v>987</v>
      </c>
      <c r="D239" s="98">
        <v>0</v>
      </c>
      <c r="E239" s="98">
        <v>74953000</v>
      </c>
      <c r="F239" s="98">
        <v>74953000</v>
      </c>
      <c r="G239" s="98">
        <v>0</v>
      </c>
    </row>
    <row r="240" spans="1:7" ht="15" hidden="1" customHeight="1" x14ac:dyDescent="0.25">
      <c r="A240" s="97" t="s">
        <v>988</v>
      </c>
      <c r="B240" s="249">
        <f t="shared" si="3"/>
        <v>13</v>
      </c>
      <c r="C240" s="97" t="s">
        <v>987</v>
      </c>
      <c r="D240" s="98">
        <v>0</v>
      </c>
      <c r="E240" s="98">
        <v>74953000</v>
      </c>
      <c r="F240" s="98">
        <v>74953000</v>
      </c>
      <c r="G240" s="98">
        <v>0</v>
      </c>
    </row>
    <row r="241" spans="1:7" ht="15" hidden="1" customHeight="1" x14ac:dyDescent="0.25">
      <c r="A241" s="97" t="s">
        <v>989</v>
      </c>
      <c r="B241" s="249">
        <f t="shared" si="3"/>
        <v>9</v>
      </c>
      <c r="C241" s="97" t="s">
        <v>990</v>
      </c>
      <c r="D241" s="98">
        <v>0</v>
      </c>
      <c r="E241" s="98">
        <v>26225900</v>
      </c>
      <c r="F241" s="98">
        <v>26225900</v>
      </c>
      <c r="G241" s="98">
        <v>0</v>
      </c>
    </row>
    <row r="242" spans="1:7" ht="15" hidden="1" customHeight="1" x14ac:dyDescent="0.25">
      <c r="A242" s="97" t="s">
        <v>991</v>
      </c>
      <c r="B242" s="249">
        <f t="shared" si="3"/>
        <v>13</v>
      </c>
      <c r="C242" s="97" t="s">
        <v>990</v>
      </c>
      <c r="D242" s="98">
        <v>0</v>
      </c>
      <c r="E242" s="98">
        <v>26225900</v>
      </c>
      <c r="F242" s="98">
        <v>26225900</v>
      </c>
      <c r="G242" s="98">
        <v>0</v>
      </c>
    </row>
    <row r="243" spans="1:7" x14ac:dyDescent="0.25">
      <c r="A243" s="97" t="s">
        <v>833</v>
      </c>
      <c r="B243" s="249">
        <f t="shared" si="3"/>
        <v>6</v>
      </c>
      <c r="C243" s="97" t="s">
        <v>832</v>
      </c>
      <c r="D243" s="98">
        <v>6452422.2999999998</v>
      </c>
      <c r="E243" s="98">
        <v>13609848.359999999</v>
      </c>
      <c r="F243" s="98">
        <v>17971696.719999999</v>
      </c>
      <c r="G243" s="98">
        <v>10814270.66</v>
      </c>
    </row>
    <row r="244" spans="1:7" ht="15" hidden="1" customHeight="1" x14ac:dyDescent="0.25">
      <c r="A244" s="97" t="s">
        <v>831</v>
      </c>
      <c r="B244" s="249">
        <f t="shared" si="3"/>
        <v>9</v>
      </c>
      <c r="C244" s="97" t="s">
        <v>829</v>
      </c>
      <c r="D244" s="98">
        <v>6452422.2999999998</v>
      </c>
      <c r="E244" s="98">
        <v>8985848.3599999994</v>
      </c>
      <c r="F244" s="98">
        <v>13347696.720000001</v>
      </c>
      <c r="G244" s="98">
        <v>10814270.66</v>
      </c>
    </row>
    <row r="245" spans="1:7" ht="15" hidden="1" customHeight="1" x14ac:dyDescent="0.25">
      <c r="A245" s="97" t="s">
        <v>830</v>
      </c>
      <c r="B245" s="249">
        <f t="shared" si="3"/>
        <v>13</v>
      </c>
      <c r="C245" s="97" t="s">
        <v>829</v>
      </c>
      <c r="D245" s="98">
        <v>6452422.2999999998</v>
      </c>
      <c r="E245" s="98">
        <v>8985848.3599999994</v>
      </c>
      <c r="F245" s="98">
        <v>13347696.720000001</v>
      </c>
      <c r="G245" s="98">
        <v>10814270.66</v>
      </c>
    </row>
    <row r="246" spans="1:7" ht="15" hidden="1" customHeight="1" x14ac:dyDescent="0.25">
      <c r="A246" s="97" t="s">
        <v>861</v>
      </c>
      <c r="B246" s="249">
        <f t="shared" si="3"/>
        <v>9</v>
      </c>
      <c r="C246" s="97" t="s">
        <v>862</v>
      </c>
      <c r="D246" s="98">
        <v>0</v>
      </c>
      <c r="E246" s="98">
        <v>4624000</v>
      </c>
      <c r="F246" s="98">
        <v>4624000</v>
      </c>
      <c r="G246" s="98">
        <v>0</v>
      </c>
    </row>
    <row r="247" spans="1:7" ht="15" hidden="1" customHeight="1" x14ac:dyDescent="0.25">
      <c r="A247" s="97" t="s">
        <v>863</v>
      </c>
      <c r="B247" s="249">
        <f t="shared" si="3"/>
        <v>13</v>
      </c>
      <c r="C247" s="97" t="s">
        <v>862</v>
      </c>
      <c r="D247" s="98">
        <v>0</v>
      </c>
      <c r="E247" s="98">
        <v>4624000</v>
      </c>
      <c r="F247" s="98">
        <v>4624000</v>
      </c>
      <c r="G247" s="98">
        <v>0</v>
      </c>
    </row>
    <row r="248" spans="1:7" x14ac:dyDescent="0.25">
      <c r="A248" s="97" t="s">
        <v>338</v>
      </c>
      <c r="B248" s="249">
        <f t="shared" si="3"/>
        <v>6</v>
      </c>
      <c r="C248" s="97" t="s">
        <v>339</v>
      </c>
      <c r="D248" s="98">
        <v>597090038</v>
      </c>
      <c r="E248" s="98">
        <v>100127299.06999999</v>
      </c>
      <c r="F248" s="98">
        <v>0</v>
      </c>
      <c r="G248" s="98">
        <v>496962738.93000001</v>
      </c>
    </row>
    <row r="249" spans="1:7" ht="15" hidden="1" customHeight="1" x14ac:dyDescent="0.25">
      <c r="A249" s="97" t="s">
        <v>340</v>
      </c>
      <c r="B249" s="249">
        <f t="shared" si="3"/>
        <v>9</v>
      </c>
      <c r="C249" s="97" t="s">
        <v>341</v>
      </c>
      <c r="D249" s="98">
        <v>597090038</v>
      </c>
      <c r="E249" s="98">
        <v>100127299.06999999</v>
      </c>
      <c r="F249" s="98">
        <v>0</v>
      </c>
      <c r="G249" s="98">
        <v>496962738.93000001</v>
      </c>
    </row>
    <row r="250" spans="1:7" ht="15" hidden="1" customHeight="1" x14ac:dyDescent="0.25">
      <c r="A250" s="97" t="s">
        <v>342</v>
      </c>
      <c r="B250" s="249">
        <f t="shared" si="3"/>
        <v>13</v>
      </c>
      <c r="C250" s="97" t="s">
        <v>341</v>
      </c>
      <c r="D250" s="98">
        <v>597090038</v>
      </c>
      <c r="E250" s="98">
        <v>100127299.06999999</v>
      </c>
      <c r="F250" s="98">
        <v>0</v>
      </c>
      <c r="G250" s="98">
        <v>496962738.93000001</v>
      </c>
    </row>
    <row r="251" spans="1:7" x14ac:dyDescent="0.25">
      <c r="A251" s="97" t="s">
        <v>343</v>
      </c>
      <c r="B251" s="249">
        <f t="shared" si="3"/>
        <v>6</v>
      </c>
      <c r="C251" s="97" t="s">
        <v>344</v>
      </c>
      <c r="D251" s="98">
        <v>4517604028.2299995</v>
      </c>
      <c r="E251" s="98">
        <v>29669269860.709999</v>
      </c>
      <c r="F251" s="98">
        <v>26905638198.939999</v>
      </c>
      <c r="G251" s="98">
        <v>1753972366.46</v>
      </c>
    </row>
    <row r="252" spans="1:7" ht="15" hidden="1" customHeight="1" x14ac:dyDescent="0.25">
      <c r="A252" s="97" t="s">
        <v>345</v>
      </c>
      <c r="B252" s="249">
        <f t="shared" si="3"/>
        <v>9</v>
      </c>
      <c r="C252" s="97" t="s">
        <v>346</v>
      </c>
      <c r="D252" s="98">
        <v>0</v>
      </c>
      <c r="E252" s="98">
        <v>518990000</v>
      </c>
      <c r="F252" s="98">
        <v>518990000</v>
      </c>
      <c r="G252" s="98">
        <v>0</v>
      </c>
    </row>
    <row r="253" spans="1:7" ht="30" hidden="1" customHeight="1" x14ac:dyDescent="0.25">
      <c r="A253" s="97" t="s">
        <v>347</v>
      </c>
      <c r="B253" s="249">
        <f t="shared" si="3"/>
        <v>13</v>
      </c>
      <c r="C253" s="97" t="s">
        <v>348</v>
      </c>
      <c r="D253" s="98">
        <v>0</v>
      </c>
      <c r="E253" s="98">
        <v>518990000</v>
      </c>
      <c r="F253" s="98">
        <v>518990000</v>
      </c>
      <c r="G253" s="98">
        <v>0</v>
      </c>
    </row>
    <row r="254" spans="1:7" ht="15" hidden="1" customHeight="1" x14ac:dyDescent="0.25">
      <c r="A254" s="97" t="s">
        <v>349</v>
      </c>
      <c r="B254" s="249">
        <f t="shared" si="3"/>
        <v>9</v>
      </c>
      <c r="C254" s="97" t="s">
        <v>350</v>
      </c>
      <c r="D254" s="98">
        <v>2503668</v>
      </c>
      <c r="E254" s="98">
        <v>14780541</v>
      </c>
      <c r="F254" s="98">
        <v>13441406</v>
      </c>
      <c r="G254" s="98">
        <v>1164533</v>
      </c>
    </row>
    <row r="255" spans="1:7" ht="15" hidden="1" customHeight="1" x14ac:dyDescent="0.25">
      <c r="A255" s="97" t="s">
        <v>351</v>
      </c>
      <c r="B255" s="249">
        <f t="shared" si="3"/>
        <v>13</v>
      </c>
      <c r="C255" s="97" t="s">
        <v>350</v>
      </c>
      <c r="D255" s="98">
        <v>2503668</v>
      </c>
      <c r="E255" s="98">
        <v>14780541</v>
      </c>
      <c r="F255" s="98">
        <v>13441406</v>
      </c>
      <c r="G255" s="98">
        <v>1164533</v>
      </c>
    </row>
    <row r="256" spans="1:7" ht="15" hidden="1" customHeight="1" x14ac:dyDescent="0.25">
      <c r="A256" s="97" t="s">
        <v>352</v>
      </c>
      <c r="B256" s="249">
        <f t="shared" si="3"/>
        <v>9</v>
      </c>
      <c r="C256" s="97" t="s">
        <v>353</v>
      </c>
      <c r="D256" s="98">
        <v>31228538</v>
      </c>
      <c r="E256" s="98">
        <v>18089521</v>
      </c>
      <c r="F256" s="98">
        <v>18089521</v>
      </c>
      <c r="G256" s="98">
        <v>31228538</v>
      </c>
    </row>
    <row r="257" spans="1:7" ht="15" hidden="1" customHeight="1" x14ac:dyDescent="0.25">
      <c r="A257" s="97" t="s">
        <v>354</v>
      </c>
      <c r="B257" s="249">
        <f t="shared" si="3"/>
        <v>13</v>
      </c>
      <c r="C257" s="97" t="s">
        <v>353</v>
      </c>
      <c r="D257" s="98">
        <v>31228538</v>
      </c>
      <c r="E257" s="98">
        <v>18089521</v>
      </c>
      <c r="F257" s="98">
        <v>18089521</v>
      </c>
      <c r="G257" s="98">
        <v>31228538</v>
      </c>
    </row>
    <row r="258" spans="1:7" ht="30" hidden="1" customHeight="1" x14ac:dyDescent="0.25">
      <c r="A258" s="97" t="s">
        <v>355</v>
      </c>
      <c r="B258" s="249">
        <f t="shared" si="3"/>
        <v>9</v>
      </c>
      <c r="C258" s="97" t="s">
        <v>356</v>
      </c>
      <c r="D258" s="98">
        <v>0</v>
      </c>
      <c r="E258" s="98">
        <v>705612400</v>
      </c>
      <c r="F258" s="98">
        <v>705612400</v>
      </c>
      <c r="G258" s="98">
        <v>0</v>
      </c>
    </row>
    <row r="259" spans="1:7" ht="15" hidden="1" customHeight="1" x14ac:dyDescent="0.25">
      <c r="A259" s="97" t="s">
        <v>357</v>
      </c>
      <c r="B259" s="249">
        <f t="shared" si="3"/>
        <v>13</v>
      </c>
      <c r="C259" s="97" t="s">
        <v>358</v>
      </c>
      <c r="D259" s="98">
        <v>0</v>
      </c>
      <c r="E259" s="98">
        <v>470351100</v>
      </c>
      <c r="F259" s="98">
        <v>470351100</v>
      </c>
      <c r="G259" s="98">
        <v>0</v>
      </c>
    </row>
    <row r="260" spans="1:7" ht="15" hidden="1" customHeight="1" x14ac:dyDescent="0.25">
      <c r="A260" s="97" t="s">
        <v>359</v>
      </c>
      <c r="B260" s="249">
        <f t="shared" si="3"/>
        <v>13</v>
      </c>
      <c r="C260" s="97" t="s">
        <v>360</v>
      </c>
      <c r="D260" s="98">
        <v>0</v>
      </c>
      <c r="E260" s="98">
        <v>235261300</v>
      </c>
      <c r="F260" s="98">
        <v>235261300</v>
      </c>
      <c r="G260" s="98">
        <v>0</v>
      </c>
    </row>
    <row r="261" spans="1:7" ht="15" hidden="1" customHeight="1" x14ac:dyDescent="0.25">
      <c r="A261" s="97" t="s">
        <v>361</v>
      </c>
      <c r="B261" s="249">
        <f t="shared" si="3"/>
        <v>9</v>
      </c>
      <c r="C261" s="97" t="s">
        <v>362</v>
      </c>
      <c r="D261" s="98">
        <v>6123122.46</v>
      </c>
      <c r="E261" s="98">
        <v>0</v>
      </c>
      <c r="F261" s="98">
        <v>0</v>
      </c>
      <c r="G261" s="98">
        <v>6123122.46</v>
      </c>
    </row>
    <row r="262" spans="1:7" ht="15" hidden="1" customHeight="1" x14ac:dyDescent="0.25">
      <c r="A262" s="97" t="s">
        <v>363</v>
      </c>
      <c r="B262" s="249">
        <f t="shared" si="3"/>
        <v>13</v>
      </c>
      <c r="C262" s="97" t="s">
        <v>362</v>
      </c>
      <c r="D262" s="98">
        <v>6123122.46</v>
      </c>
      <c r="E262" s="98">
        <v>0</v>
      </c>
      <c r="F262" s="98">
        <v>0</v>
      </c>
      <c r="G262" s="98">
        <v>6123122.46</v>
      </c>
    </row>
    <row r="263" spans="1:7" ht="15" hidden="1" customHeight="1" x14ac:dyDescent="0.25">
      <c r="A263" s="97" t="s">
        <v>364</v>
      </c>
      <c r="B263" s="249">
        <f t="shared" si="3"/>
        <v>9</v>
      </c>
      <c r="C263" s="97" t="s">
        <v>365</v>
      </c>
      <c r="D263" s="98">
        <v>0</v>
      </c>
      <c r="E263" s="98">
        <v>1645865100</v>
      </c>
      <c r="F263" s="98">
        <v>1645865100</v>
      </c>
      <c r="G263" s="98">
        <v>0</v>
      </c>
    </row>
    <row r="264" spans="1:7" ht="15" hidden="1" customHeight="1" x14ac:dyDescent="0.25">
      <c r="A264" s="97" t="s">
        <v>366</v>
      </c>
      <c r="B264" s="249">
        <f t="shared" si="3"/>
        <v>13</v>
      </c>
      <c r="C264" s="97" t="s">
        <v>367</v>
      </c>
      <c r="D264" s="98">
        <v>0</v>
      </c>
      <c r="E264" s="98">
        <v>1410603800</v>
      </c>
      <c r="F264" s="98">
        <v>1410603800</v>
      </c>
      <c r="G264" s="98">
        <v>0</v>
      </c>
    </row>
    <row r="265" spans="1:7" ht="15" hidden="1" customHeight="1" x14ac:dyDescent="0.25">
      <c r="A265" s="97" t="s">
        <v>368</v>
      </c>
      <c r="B265" s="249">
        <f t="shared" si="3"/>
        <v>13</v>
      </c>
      <c r="C265" s="97" t="s">
        <v>369</v>
      </c>
      <c r="D265" s="98">
        <v>0</v>
      </c>
      <c r="E265" s="98">
        <v>235261300</v>
      </c>
      <c r="F265" s="98">
        <v>235261300</v>
      </c>
      <c r="G265" s="98">
        <v>0</v>
      </c>
    </row>
    <row r="266" spans="1:7" ht="15" hidden="1" customHeight="1" x14ac:dyDescent="0.25">
      <c r="A266" s="97" t="s">
        <v>370</v>
      </c>
      <c r="B266" s="249">
        <f t="shared" ref="B266:B329" si="4">LEN(A266)</f>
        <v>9</v>
      </c>
      <c r="C266" s="97" t="s">
        <v>371</v>
      </c>
      <c r="D266" s="98">
        <v>295136918.35000002</v>
      </c>
      <c r="E266" s="98">
        <v>771130391.00999999</v>
      </c>
      <c r="F266" s="98">
        <v>475993472.66000003</v>
      </c>
      <c r="G266" s="98">
        <v>0</v>
      </c>
    </row>
    <row r="267" spans="1:7" ht="15" hidden="1" customHeight="1" x14ac:dyDescent="0.25">
      <c r="A267" s="97" t="s">
        <v>372</v>
      </c>
      <c r="B267" s="249">
        <f t="shared" si="4"/>
        <v>13</v>
      </c>
      <c r="C267" s="97" t="s">
        <v>371</v>
      </c>
      <c r="D267" s="98">
        <v>295136918.35000002</v>
      </c>
      <c r="E267" s="98">
        <v>771130391.00999999</v>
      </c>
      <c r="F267" s="98">
        <v>475993472.66000003</v>
      </c>
      <c r="G267" s="98">
        <v>0</v>
      </c>
    </row>
    <row r="268" spans="1:7" ht="15" hidden="1" customHeight="1" x14ac:dyDescent="0.25">
      <c r="A268" s="97" t="s">
        <v>373</v>
      </c>
      <c r="B268" s="249">
        <f t="shared" si="4"/>
        <v>9</v>
      </c>
      <c r="C268" s="97" t="s">
        <v>305</v>
      </c>
      <c r="D268" s="98">
        <v>3517528080.3200002</v>
      </c>
      <c r="E268" s="98">
        <v>24692069637.099998</v>
      </c>
      <c r="F268" s="98">
        <v>22889997729.779999</v>
      </c>
      <c r="G268" s="98">
        <v>1715456173</v>
      </c>
    </row>
    <row r="269" spans="1:7" ht="15" hidden="1" customHeight="1" x14ac:dyDescent="0.25">
      <c r="A269" s="97" t="s">
        <v>374</v>
      </c>
      <c r="B269" s="249">
        <f t="shared" si="4"/>
        <v>13</v>
      </c>
      <c r="C269" s="97" t="s">
        <v>305</v>
      </c>
      <c r="D269" s="98">
        <v>3517528080.3200002</v>
      </c>
      <c r="E269" s="98">
        <v>24692069637.099998</v>
      </c>
      <c r="F269" s="98">
        <v>22889997729.779999</v>
      </c>
      <c r="G269" s="98">
        <v>1715456173</v>
      </c>
    </row>
    <row r="270" spans="1:7" ht="15" hidden="1" customHeight="1" x14ac:dyDescent="0.25">
      <c r="A270" s="97" t="s">
        <v>375</v>
      </c>
      <c r="B270" s="249">
        <f t="shared" si="4"/>
        <v>9</v>
      </c>
      <c r="C270" s="97" t="s">
        <v>41</v>
      </c>
      <c r="D270" s="98">
        <v>665083701.10000002</v>
      </c>
      <c r="E270" s="98">
        <v>1302732270.5999999</v>
      </c>
      <c r="F270" s="98">
        <v>637648569.5</v>
      </c>
      <c r="G270" s="98">
        <v>0</v>
      </c>
    </row>
    <row r="271" spans="1:7" ht="15" hidden="1" customHeight="1" x14ac:dyDescent="0.25">
      <c r="A271" s="97" t="s">
        <v>376</v>
      </c>
      <c r="B271" s="249">
        <f t="shared" si="4"/>
        <v>13</v>
      </c>
      <c r="C271" s="97" t="s">
        <v>41</v>
      </c>
      <c r="D271" s="98">
        <v>665083701.10000002</v>
      </c>
      <c r="E271" s="98">
        <v>1302732270.5999999</v>
      </c>
      <c r="F271" s="98">
        <v>637648569.5</v>
      </c>
      <c r="G271" s="98">
        <v>0</v>
      </c>
    </row>
    <row r="272" spans="1:7" ht="15" hidden="1" customHeight="1" x14ac:dyDescent="0.25">
      <c r="A272" s="97" t="s">
        <v>378</v>
      </c>
      <c r="B272" s="249">
        <f t="shared" si="4"/>
        <v>3</v>
      </c>
      <c r="C272" s="97" t="s">
        <v>379</v>
      </c>
      <c r="D272" s="98">
        <v>15594182842.049999</v>
      </c>
      <c r="E272" s="98">
        <v>53509375876</v>
      </c>
      <c r="F272" s="98">
        <v>70525911043</v>
      </c>
      <c r="G272" s="98">
        <v>32610718009.049999</v>
      </c>
    </row>
    <row r="273" spans="1:7" x14ac:dyDescent="0.25">
      <c r="A273" s="97" t="s">
        <v>380</v>
      </c>
      <c r="B273" s="249">
        <f t="shared" si="4"/>
        <v>6</v>
      </c>
      <c r="C273" s="97" t="s">
        <v>381</v>
      </c>
      <c r="D273" s="98">
        <v>12593542429.92</v>
      </c>
      <c r="E273" s="98">
        <v>52570704290</v>
      </c>
      <c r="F273" s="98">
        <v>69959671097</v>
      </c>
      <c r="G273" s="98">
        <v>29982509236.919998</v>
      </c>
    </row>
    <row r="274" spans="1:7" ht="15" hidden="1" customHeight="1" x14ac:dyDescent="0.25">
      <c r="A274" s="97" t="s">
        <v>382</v>
      </c>
      <c r="B274" s="249">
        <f t="shared" si="4"/>
        <v>9</v>
      </c>
      <c r="C274" s="97" t="s">
        <v>383</v>
      </c>
      <c r="D274" s="98">
        <v>0</v>
      </c>
      <c r="E274" s="98">
        <v>26355302792.779999</v>
      </c>
      <c r="F274" s="98">
        <v>26357242540.779999</v>
      </c>
      <c r="G274" s="98">
        <v>1939748</v>
      </c>
    </row>
    <row r="275" spans="1:7" ht="15" hidden="1" customHeight="1" x14ac:dyDescent="0.25">
      <c r="A275" s="97" t="s">
        <v>384</v>
      </c>
      <c r="B275" s="249">
        <f t="shared" si="4"/>
        <v>13</v>
      </c>
      <c r="C275" s="97" t="s">
        <v>383</v>
      </c>
      <c r="D275" s="98">
        <v>0</v>
      </c>
      <c r="E275" s="98">
        <v>26355302792.779999</v>
      </c>
      <c r="F275" s="98">
        <v>26357242540.779999</v>
      </c>
      <c r="G275" s="98">
        <v>1939748</v>
      </c>
    </row>
    <row r="276" spans="1:7" ht="15" hidden="1" customHeight="1" x14ac:dyDescent="0.25">
      <c r="A276" s="97" t="s">
        <v>385</v>
      </c>
      <c r="B276" s="249">
        <f t="shared" si="4"/>
        <v>9</v>
      </c>
      <c r="C276" s="97" t="s">
        <v>386</v>
      </c>
      <c r="D276" s="98">
        <v>0</v>
      </c>
      <c r="E276" s="98">
        <v>3809484860</v>
      </c>
      <c r="F276" s="98">
        <v>3809484860</v>
      </c>
      <c r="G276" s="98">
        <v>0</v>
      </c>
    </row>
    <row r="277" spans="1:7" ht="15" hidden="1" customHeight="1" x14ac:dyDescent="0.25">
      <c r="A277" s="97" t="s">
        <v>387</v>
      </c>
      <c r="B277" s="249">
        <f t="shared" si="4"/>
        <v>13</v>
      </c>
      <c r="C277" s="97" t="s">
        <v>386</v>
      </c>
      <c r="D277" s="98">
        <v>0</v>
      </c>
      <c r="E277" s="98">
        <v>3809484860</v>
      </c>
      <c r="F277" s="98">
        <v>3809484860</v>
      </c>
      <c r="G277" s="98">
        <v>0</v>
      </c>
    </row>
    <row r="278" spans="1:7" ht="15" hidden="1" customHeight="1" x14ac:dyDescent="0.25">
      <c r="A278" s="97" t="s">
        <v>388</v>
      </c>
      <c r="B278" s="249">
        <f t="shared" si="4"/>
        <v>9</v>
      </c>
      <c r="C278" s="97" t="s">
        <v>389</v>
      </c>
      <c r="D278" s="98">
        <v>5187222234.9399996</v>
      </c>
      <c r="E278" s="98">
        <v>846504966</v>
      </c>
      <c r="F278" s="98">
        <v>3583106045</v>
      </c>
      <c r="G278" s="98">
        <v>7923823313.9399996</v>
      </c>
    </row>
    <row r="279" spans="1:7" ht="15" hidden="1" customHeight="1" x14ac:dyDescent="0.25">
      <c r="A279" s="97" t="s">
        <v>390</v>
      </c>
      <c r="B279" s="249">
        <f t="shared" si="4"/>
        <v>13</v>
      </c>
      <c r="C279" s="97" t="s">
        <v>389</v>
      </c>
      <c r="D279" s="98">
        <v>5187222234.9399996</v>
      </c>
      <c r="E279" s="98">
        <v>846504966</v>
      </c>
      <c r="F279" s="98">
        <v>3583106045</v>
      </c>
      <c r="G279" s="98">
        <v>7923823313.9399996</v>
      </c>
    </row>
    <row r="280" spans="1:7" ht="15" hidden="1" customHeight="1" x14ac:dyDescent="0.25">
      <c r="A280" s="97" t="s">
        <v>391</v>
      </c>
      <c r="B280" s="249">
        <f t="shared" si="4"/>
        <v>9</v>
      </c>
      <c r="C280" s="97" t="s">
        <v>392</v>
      </c>
      <c r="D280" s="98">
        <v>2744816221.2800002</v>
      </c>
      <c r="E280" s="98">
        <v>551491465</v>
      </c>
      <c r="F280" s="98">
        <v>2802521876</v>
      </c>
      <c r="G280" s="98">
        <v>4995846632.2799997</v>
      </c>
    </row>
    <row r="281" spans="1:7" ht="15" hidden="1" customHeight="1" x14ac:dyDescent="0.25">
      <c r="A281" s="97" t="s">
        <v>393</v>
      </c>
      <c r="B281" s="249">
        <f t="shared" si="4"/>
        <v>13</v>
      </c>
      <c r="C281" s="97" t="s">
        <v>392</v>
      </c>
      <c r="D281" s="98">
        <v>2744816221.2800002</v>
      </c>
      <c r="E281" s="98">
        <v>551491465</v>
      </c>
      <c r="F281" s="98">
        <v>2802521876</v>
      </c>
      <c r="G281" s="98">
        <v>4995846632.2799997</v>
      </c>
    </row>
    <row r="282" spans="1:7" ht="15" hidden="1" customHeight="1" x14ac:dyDescent="0.25">
      <c r="A282" s="97" t="s">
        <v>394</v>
      </c>
      <c r="B282" s="249">
        <f t="shared" si="4"/>
        <v>9</v>
      </c>
      <c r="C282" s="97" t="s">
        <v>395</v>
      </c>
      <c r="D282" s="98">
        <v>890284600.75999999</v>
      </c>
      <c r="E282" s="98">
        <v>291580727</v>
      </c>
      <c r="F282" s="98">
        <v>3838705657</v>
      </c>
      <c r="G282" s="98">
        <v>4437409530.7600002</v>
      </c>
    </row>
    <row r="283" spans="1:7" ht="15" hidden="1" customHeight="1" x14ac:dyDescent="0.25">
      <c r="A283" s="97" t="s">
        <v>396</v>
      </c>
      <c r="B283" s="249">
        <f t="shared" si="4"/>
        <v>13</v>
      </c>
      <c r="C283" s="97" t="s">
        <v>395</v>
      </c>
      <c r="D283" s="98">
        <v>890284600.75999999</v>
      </c>
      <c r="E283" s="98">
        <v>291580727</v>
      </c>
      <c r="F283" s="98">
        <v>3838705657</v>
      </c>
      <c r="G283" s="98">
        <v>4437409530.7600002</v>
      </c>
    </row>
    <row r="284" spans="1:7" ht="15" hidden="1" customHeight="1" x14ac:dyDescent="0.25">
      <c r="A284" s="97" t="s">
        <v>397</v>
      </c>
      <c r="B284" s="249">
        <f t="shared" si="4"/>
        <v>9</v>
      </c>
      <c r="C284" s="97" t="s">
        <v>398</v>
      </c>
      <c r="D284" s="98">
        <v>0</v>
      </c>
      <c r="E284" s="98">
        <v>495060662</v>
      </c>
      <c r="F284" s="98">
        <v>7774275117</v>
      </c>
      <c r="G284" s="98">
        <v>7279214455</v>
      </c>
    </row>
    <row r="285" spans="1:7" ht="15" hidden="1" customHeight="1" x14ac:dyDescent="0.25">
      <c r="A285" s="97" t="s">
        <v>399</v>
      </c>
      <c r="B285" s="249">
        <f t="shared" si="4"/>
        <v>13</v>
      </c>
      <c r="C285" s="97" t="s">
        <v>398</v>
      </c>
      <c r="D285" s="98">
        <v>0</v>
      </c>
      <c r="E285" s="98">
        <v>495060662</v>
      </c>
      <c r="F285" s="98">
        <v>7774275117</v>
      </c>
      <c r="G285" s="98">
        <v>7279214455</v>
      </c>
    </row>
    <row r="286" spans="1:7" ht="15" hidden="1" customHeight="1" x14ac:dyDescent="0.25">
      <c r="A286" s="97" t="s">
        <v>400</v>
      </c>
      <c r="B286" s="249">
        <f t="shared" si="4"/>
        <v>9</v>
      </c>
      <c r="C286" s="97" t="s">
        <v>223</v>
      </c>
      <c r="D286" s="98">
        <v>0</v>
      </c>
      <c r="E286" s="98">
        <v>89007595.219999999</v>
      </c>
      <c r="F286" s="98">
        <v>89007595.219999999</v>
      </c>
      <c r="G286" s="98">
        <v>0</v>
      </c>
    </row>
    <row r="287" spans="1:7" ht="15" hidden="1" customHeight="1" x14ac:dyDescent="0.25">
      <c r="A287" s="97" t="s">
        <v>401</v>
      </c>
      <c r="B287" s="249">
        <f t="shared" si="4"/>
        <v>13</v>
      </c>
      <c r="C287" s="97" t="s">
        <v>223</v>
      </c>
      <c r="D287" s="98">
        <v>0</v>
      </c>
      <c r="E287" s="98">
        <v>89007595.219999999</v>
      </c>
      <c r="F287" s="98">
        <v>89007595.219999999</v>
      </c>
      <c r="G287" s="98">
        <v>0</v>
      </c>
    </row>
    <row r="288" spans="1:7" ht="15" hidden="1" customHeight="1" x14ac:dyDescent="0.25">
      <c r="A288" s="97" t="s">
        <v>402</v>
      </c>
      <c r="B288" s="249">
        <f t="shared" si="4"/>
        <v>9</v>
      </c>
      <c r="C288" s="97" t="s">
        <v>403</v>
      </c>
      <c r="D288" s="98">
        <v>3771219372.9400001</v>
      </c>
      <c r="E288" s="98">
        <v>1926382326</v>
      </c>
      <c r="F288" s="98">
        <v>3498648210</v>
      </c>
      <c r="G288" s="98">
        <v>5343485256.9399996</v>
      </c>
    </row>
    <row r="289" spans="1:7" ht="15" hidden="1" customHeight="1" x14ac:dyDescent="0.25">
      <c r="A289" s="97" t="s">
        <v>404</v>
      </c>
      <c r="B289" s="249">
        <f t="shared" si="4"/>
        <v>13</v>
      </c>
      <c r="C289" s="97" t="s">
        <v>403</v>
      </c>
      <c r="D289" s="98">
        <v>3312281980.4299998</v>
      </c>
      <c r="E289" s="98">
        <v>1863411523</v>
      </c>
      <c r="F289" s="98">
        <v>3146958932</v>
      </c>
      <c r="G289" s="98">
        <v>4595829389.4300003</v>
      </c>
    </row>
    <row r="290" spans="1:7" ht="15" hidden="1" customHeight="1" x14ac:dyDescent="0.25">
      <c r="A290" s="97" t="s">
        <v>405</v>
      </c>
      <c r="B290" s="249">
        <f t="shared" si="4"/>
        <v>13</v>
      </c>
      <c r="C290" s="97" t="s">
        <v>406</v>
      </c>
      <c r="D290" s="98">
        <v>458937392.50999999</v>
      </c>
      <c r="E290" s="98">
        <v>62970803</v>
      </c>
      <c r="F290" s="98">
        <v>351689278</v>
      </c>
      <c r="G290" s="98">
        <v>747655867.50999999</v>
      </c>
    </row>
    <row r="291" spans="1:7" ht="15" hidden="1" customHeight="1" x14ac:dyDescent="0.25">
      <c r="A291" s="97" t="s">
        <v>407</v>
      </c>
      <c r="B291" s="249">
        <f t="shared" si="4"/>
        <v>9</v>
      </c>
      <c r="C291" s="97" t="s">
        <v>408</v>
      </c>
      <c r="D291" s="98">
        <v>0</v>
      </c>
      <c r="E291" s="98">
        <v>4749113107.6099997</v>
      </c>
      <c r="F291" s="98">
        <v>4749113107.6099997</v>
      </c>
      <c r="G291" s="98">
        <v>0</v>
      </c>
    </row>
    <row r="292" spans="1:7" ht="15" hidden="1" customHeight="1" x14ac:dyDescent="0.25">
      <c r="A292" s="97" t="s">
        <v>409</v>
      </c>
      <c r="B292" s="249">
        <f t="shared" si="4"/>
        <v>13</v>
      </c>
      <c r="C292" s="97" t="s">
        <v>408</v>
      </c>
      <c r="D292" s="98">
        <v>0</v>
      </c>
      <c r="E292" s="98">
        <v>4749113107.6099997</v>
      </c>
      <c r="F292" s="98">
        <v>4749113107.6099997</v>
      </c>
      <c r="G292" s="98">
        <v>0</v>
      </c>
    </row>
    <row r="293" spans="1:7" ht="15" hidden="1" customHeight="1" x14ac:dyDescent="0.25">
      <c r="A293" s="97" t="s">
        <v>410</v>
      </c>
      <c r="B293" s="249">
        <f t="shared" si="4"/>
        <v>9</v>
      </c>
      <c r="C293" s="97" t="s">
        <v>411</v>
      </c>
      <c r="D293" s="98">
        <v>0</v>
      </c>
      <c r="E293" s="98">
        <v>1225404400</v>
      </c>
      <c r="F293" s="98">
        <v>1226194700</v>
      </c>
      <c r="G293" s="98">
        <v>790300</v>
      </c>
    </row>
    <row r="294" spans="1:7" ht="15" hidden="1" customHeight="1" x14ac:dyDescent="0.25">
      <c r="A294" s="97" t="s">
        <v>412</v>
      </c>
      <c r="B294" s="249">
        <f t="shared" si="4"/>
        <v>13</v>
      </c>
      <c r="C294" s="97" t="s">
        <v>411</v>
      </c>
      <c r="D294" s="98">
        <v>0</v>
      </c>
      <c r="E294" s="98">
        <v>1225404400</v>
      </c>
      <c r="F294" s="98">
        <v>1226194700</v>
      </c>
      <c r="G294" s="98">
        <v>790300</v>
      </c>
    </row>
    <row r="295" spans="1:7" ht="15" hidden="1" customHeight="1" x14ac:dyDescent="0.25">
      <c r="A295" s="97" t="s">
        <v>413</v>
      </c>
      <c r="B295" s="249">
        <f t="shared" si="4"/>
        <v>9</v>
      </c>
      <c r="C295" s="97" t="s">
        <v>414</v>
      </c>
      <c r="D295" s="98">
        <v>0</v>
      </c>
      <c r="E295" s="98">
        <v>6401199847</v>
      </c>
      <c r="F295" s="98">
        <v>6401199847</v>
      </c>
      <c r="G295" s="98">
        <v>0</v>
      </c>
    </row>
    <row r="296" spans="1:7" ht="15" hidden="1" customHeight="1" x14ac:dyDescent="0.25">
      <c r="A296" s="97" t="s">
        <v>415</v>
      </c>
      <c r="B296" s="249">
        <f t="shared" si="4"/>
        <v>13</v>
      </c>
      <c r="C296" s="97" t="s">
        <v>414</v>
      </c>
      <c r="D296" s="98">
        <v>0</v>
      </c>
      <c r="E296" s="98">
        <v>6401199847</v>
      </c>
      <c r="F296" s="98">
        <v>6401199847</v>
      </c>
      <c r="G296" s="98">
        <v>0</v>
      </c>
    </row>
    <row r="297" spans="1:7" ht="15" hidden="1" customHeight="1" x14ac:dyDescent="0.25">
      <c r="A297" s="97" t="s">
        <v>416</v>
      </c>
      <c r="B297" s="249">
        <f t="shared" si="4"/>
        <v>9</v>
      </c>
      <c r="C297" s="97" t="s">
        <v>417</v>
      </c>
      <c r="D297" s="98">
        <v>0</v>
      </c>
      <c r="E297" s="98">
        <v>3885035173</v>
      </c>
      <c r="F297" s="98">
        <v>3885035173</v>
      </c>
      <c r="G297" s="98">
        <v>0</v>
      </c>
    </row>
    <row r="298" spans="1:7" ht="15" hidden="1" customHeight="1" x14ac:dyDescent="0.25">
      <c r="A298" s="97" t="s">
        <v>418</v>
      </c>
      <c r="B298" s="249">
        <f t="shared" si="4"/>
        <v>13</v>
      </c>
      <c r="C298" s="97" t="s">
        <v>417</v>
      </c>
      <c r="D298" s="98">
        <v>0</v>
      </c>
      <c r="E298" s="98">
        <v>3885035173</v>
      </c>
      <c r="F298" s="98">
        <v>3885035173</v>
      </c>
      <c r="G298" s="98">
        <v>0</v>
      </c>
    </row>
    <row r="299" spans="1:7" ht="15" hidden="1" customHeight="1" x14ac:dyDescent="0.25">
      <c r="A299" s="97" t="s">
        <v>419</v>
      </c>
      <c r="B299" s="249">
        <f t="shared" si="4"/>
        <v>9</v>
      </c>
      <c r="C299" s="97" t="s">
        <v>420</v>
      </c>
      <c r="D299" s="98">
        <v>0</v>
      </c>
      <c r="E299" s="98">
        <v>1880658700</v>
      </c>
      <c r="F299" s="98">
        <v>1880658700</v>
      </c>
      <c r="G299" s="98">
        <v>0</v>
      </c>
    </row>
    <row r="300" spans="1:7" ht="15" hidden="1" customHeight="1" x14ac:dyDescent="0.25">
      <c r="A300" s="97" t="s">
        <v>421</v>
      </c>
      <c r="B300" s="249">
        <f t="shared" si="4"/>
        <v>13</v>
      </c>
      <c r="C300" s="97" t="s">
        <v>420</v>
      </c>
      <c r="D300" s="98">
        <v>0</v>
      </c>
      <c r="E300" s="98">
        <v>1880658700</v>
      </c>
      <c r="F300" s="98">
        <v>1880658700</v>
      </c>
      <c r="G300" s="98">
        <v>0</v>
      </c>
    </row>
    <row r="301" spans="1:7" ht="15" hidden="1" customHeight="1" x14ac:dyDescent="0.25">
      <c r="A301" s="97" t="s">
        <v>422</v>
      </c>
      <c r="B301" s="249">
        <f t="shared" si="4"/>
        <v>9</v>
      </c>
      <c r="C301" s="97" t="s">
        <v>423</v>
      </c>
      <c r="D301" s="98">
        <v>0</v>
      </c>
      <c r="E301" s="98">
        <v>64477668.390000001</v>
      </c>
      <c r="F301" s="98">
        <v>64477668.390000001</v>
      </c>
      <c r="G301" s="98">
        <v>0</v>
      </c>
    </row>
    <row r="302" spans="1:7" ht="15" hidden="1" customHeight="1" x14ac:dyDescent="0.25">
      <c r="A302" s="97" t="s">
        <v>424</v>
      </c>
      <c r="B302" s="249">
        <f t="shared" si="4"/>
        <v>13</v>
      </c>
      <c r="C302" s="97" t="s">
        <v>423</v>
      </c>
      <c r="D302" s="98">
        <v>0</v>
      </c>
      <c r="E302" s="98">
        <v>64477668.390000001</v>
      </c>
      <c r="F302" s="98">
        <v>64477668.390000001</v>
      </c>
      <c r="G302" s="98">
        <v>0</v>
      </c>
    </row>
    <row r="303" spans="1:7" x14ac:dyDescent="0.25">
      <c r="A303" s="97" t="s">
        <v>425</v>
      </c>
      <c r="B303" s="249">
        <f t="shared" si="4"/>
        <v>6</v>
      </c>
      <c r="C303" s="97" t="s">
        <v>426</v>
      </c>
      <c r="D303" s="98">
        <v>3000640412.1300001</v>
      </c>
      <c r="E303" s="98">
        <v>938671586</v>
      </c>
      <c r="F303" s="98">
        <v>566239946</v>
      </c>
      <c r="G303" s="98">
        <v>2628208772.1300001</v>
      </c>
    </row>
    <row r="304" spans="1:7" ht="15" hidden="1" customHeight="1" x14ac:dyDescent="0.25">
      <c r="A304" s="97" t="s">
        <v>427</v>
      </c>
      <c r="B304" s="249">
        <f t="shared" si="4"/>
        <v>9</v>
      </c>
      <c r="C304" s="97" t="s">
        <v>403</v>
      </c>
      <c r="D304" s="98">
        <v>3000640412.1300001</v>
      </c>
      <c r="E304" s="98">
        <v>744863280</v>
      </c>
      <c r="F304" s="98">
        <v>372431640</v>
      </c>
      <c r="G304" s="98">
        <v>2628208772.1300001</v>
      </c>
    </row>
    <row r="305" spans="1:7" ht="15" hidden="1" customHeight="1" x14ac:dyDescent="0.25">
      <c r="A305" s="97" t="s">
        <v>428</v>
      </c>
      <c r="B305" s="249">
        <f t="shared" si="4"/>
        <v>13</v>
      </c>
      <c r="C305" s="97" t="s">
        <v>403</v>
      </c>
      <c r="D305" s="98">
        <v>3000640412.1300001</v>
      </c>
      <c r="E305" s="98">
        <v>744863280</v>
      </c>
      <c r="F305" s="98">
        <v>372431640</v>
      </c>
      <c r="G305" s="98">
        <v>2628208772.1300001</v>
      </c>
    </row>
    <row r="306" spans="1:7" ht="15" hidden="1" customHeight="1" x14ac:dyDescent="0.25">
      <c r="A306" s="97" t="s">
        <v>974</v>
      </c>
      <c r="B306" s="249">
        <f t="shared" si="4"/>
        <v>9</v>
      </c>
      <c r="C306" s="97" t="s">
        <v>972</v>
      </c>
      <c r="D306" s="98">
        <v>0</v>
      </c>
      <c r="E306" s="98">
        <v>193808306</v>
      </c>
      <c r="F306" s="98">
        <v>193808306</v>
      </c>
      <c r="G306" s="98">
        <v>0</v>
      </c>
    </row>
    <row r="307" spans="1:7" ht="15" hidden="1" customHeight="1" x14ac:dyDescent="0.25">
      <c r="A307" s="97" t="s">
        <v>973</v>
      </c>
      <c r="B307" s="249">
        <f t="shared" si="4"/>
        <v>13</v>
      </c>
      <c r="C307" s="97" t="s">
        <v>972</v>
      </c>
      <c r="D307" s="98">
        <v>0</v>
      </c>
      <c r="E307" s="98">
        <v>193808306</v>
      </c>
      <c r="F307" s="98">
        <v>193808306</v>
      </c>
      <c r="G307" s="98">
        <v>0</v>
      </c>
    </row>
    <row r="308" spans="1:7" ht="15" hidden="1" customHeight="1" x14ac:dyDescent="0.25">
      <c r="A308" s="97" t="s">
        <v>429</v>
      </c>
      <c r="B308" s="249">
        <f t="shared" si="4"/>
        <v>3</v>
      </c>
      <c r="C308" s="97" t="s">
        <v>430</v>
      </c>
      <c r="D308" s="98">
        <v>3883809656.6799998</v>
      </c>
      <c r="E308" s="98">
        <v>0</v>
      </c>
      <c r="F308" s="98">
        <v>17749380.140000001</v>
      </c>
      <c r="G308" s="98">
        <v>3901559036.8200002</v>
      </c>
    </row>
    <row r="309" spans="1:7" x14ac:dyDescent="0.25">
      <c r="A309" s="97" t="s">
        <v>431</v>
      </c>
      <c r="B309" s="249">
        <f t="shared" si="4"/>
        <v>6</v>
      </c>
      <c r="C309" s="97" t="s">
        <v>432</v>
      </c>
      <c r="D309" s="98">
        <v>3883809656.6799998</v>
      </c>
      <c r="E309" s="98">
        <v>0</v>
      </c>
      <c r="F309" s="98">
        <v>17749380.140000001</v>
      </c>
      <c r="G309" s="98">
        <v>3901559036.8200002</v>
      </c>
    </row>
    <row r="310" spans="1:7" ht="15" hidden="1" customHeight="1" x14ac:dyDescent="0.25">
      <c r="A310" s="97" t="s">
        <v>433</v>
      </c>
      <c r="B310" s="249">
        <f t="shared" si="4"/>
        <v>9</v>
      </c>
      <c r="C310" s="97" t="s">
        <v>434</v>
      </c>
      <c r="D310" s="98">
        <v>3883809656.6799998</v>
      </c>
      <c r="E310" s="98">
        <v>0</v>
      </c>
      <c r="F310" s="98">
        <v>17749380.140000001</v>
      </c>
      <c r="G310" s="98">
        <v>3901559036.8200002</v>
      </c>
    </row>
    <row r="311" spans="1:7" ht="15" hidden="1" customHeight="1" x14ac:dyDescent="0.25">
      <c r="A311" s="97" t="s">
        <v>435</v>
      </c>
      <c r="B311" s="249">
        <f t="shared" si="4"/>
        <v>13</v>
      </c>
      <c r="C311" s="97" t="s">
        <v>434</v>
      </c>
      <c r="D311" s="98">
        <v>3883809656.6799998</v>
      </c>
      <c r="E311" s="98">
        <v>0</v>
      </c>
      <c r="F311" s="98">
        <v>17749380.140000001</v>
      </c>
      <c r="G311" s="98">
        <v>3901559036.8200002</v>
      </c>
    </row>
    <row r="312" spans="1:7" ht="15" hidden="1" customHeight="1" x14ac:dyDescent="0.25">
      <c r="A312" s="97" t="s">
        <v>436</v>
      </c>
      <c r="B312" s="249">
        <f t="shared" si="4"/>
        <v>1</v>
      </c>
      <c r="C312" s="97" t="s">
        <v>437</v>
      </c>
      <c r="D312" s="98">
        <v>123833353291.899</v>
      </c>
      <c r="E312" s="98">
        <v>159003369.09999999</v>
      </c>
      <c r="F312" s="98">
        <v>4319907</v>
      </c>
      <c r="G312" s="98">
        <v>123678669829.799</v>
      </c>
    </row>
    <row r="313" spans="1:7" ht="15" hidden="1" customHeight="1" x14ac:dyDescent="0.25">
      <c r="A313" s="97" t="s">
        <v>438</v>
      </c>
      <c r="B313" s="249">
        <f t="shared" si="4"/>
        <v>3</v>
      </c>
      <c r="C313" s="97" t="s">
        <v>439</v>
      </c>
      <c r="D313" s="98">
        <v>123833353291.899</v>
      </c>
      <c r="E313" s="98">
        <v>159003369.09999999</v>
      </c>
      <c r="F313" s="98">
        <v>4319907</v>
      </c>
      <c r="G313" s="98">
        <v>123678669829.799</v>
      </c>
    </row>
    <row r="314" spans="1:7" x14ac:dyDescent="0.25">
      <c r="A314" s="97" t="s">
        <v>440</v>
      </c>
      <c r="B314" s="249">
        <f t="shared" si="4"/>
        <v>6</v>
      </c>
      <c r="C314" s="97" t="s">
        <v>441</v>
      </c>
      <c r="D314" s="98">
        <v>-53788504787.151001</v>
      </c>
      <c r="E314" s="98">
        <v>0</v>
      </c>
      <c r="F314" s="98">
        <v>0</v>
      </c>
      <c r="G314" s="98">
        <v>-53788504787.151001</v>
      </c>
    </row>
    <row r="315" spans="1:7" ht="15" hidden="1" customHeight="1" x14ac:dyDescent="0.25">
      <c r="A315" s="97" t="s">
        <v>442</v>
      </c>
      <c r="B315" s="249">
        <f t="shared" si="4"/>
        <v>9</v>
      </c>
      <c r="C315" s="97" t="s">
        <v>443</v>
      </c>
      <c r="D315" s="98">
        <v>-53788504787.151001</v>
      </c>
      <c r="E315" s="98">
        <v>0</v>
      </c>
      <c r="F315" s="98">
        <v>0</v>
      </c>
      <c r="G315" s="98">
        <v>-53788504787.151001</v>
      </c>
    </row>
    <row r="316" spans="1:7" ht="15" hidden="1" customHeight="1" x14ac:dyDescent="0.25">
      <c r="A316" s="97" t="s">
        <v>444</v>
      </c>
      <c r="B316" s="249">
        <f t="shared" si="4"/>
        <v>13</v>
      </c>
      <c r="C316" s="97" t="s">
        <v>445</v>
      </c>
      <c r="D316" s="98">
        <v>-53788504787.151001</v>
      </c>
      <c r="E316" s="98">
        <v>0</v>
      </c>
      <c r="F316" s="98">
        <v>0</v>
      </c>
      <c r="G316" s="98">
        <v>-53788504787.151001</v>
      </c>
    </row>
    <row r="317" spans="1:7" x14ac:dyDescent="0.25">
      <c r="A317" s="97" t="s">
        <v>446</v>
      </c>
      <c r="B317" s="249">
        <f t="shared" si="4"/>
        <v>6</v>
      </c>
      <c r="C317" s="97" t="s">
        <v>447</v>
      </c>
      <c r="D317" s="98">
        <v>177621858079.04999</v>
      </c>
      <c r="E317" s="98">
        <v>159003369.09999999</v>
      </c>
      <c r="F317" s="98">
        <v>4319907</v>
      </c>
      <c r="G317" s="98">
        <v>177467174616.95001</v>
      </c>
    </row>
    <row r="318" spans="1:7" ht="15" hidden="1" customHeight="1" x14ac:dyDescent="0.25">
      <c r="A318" s="97" t="s">
        <v>448</v>
      </c>
      <c r="B318" s="249">
        <f t="shared" si="4"/>
        <v>9</v>
      </c>
      <c r="C318" s="97" t="s">
        <v>449</v>
      </c>
      <c r="D318" s="98">
        <v>215781882354.70001</v>
      </c>
      <c r="E318" s="98">
        <v>3319323</v>
      </c>
      <c r="F318" s="98">
        <v>4119323</v>
      </c>
      <c r="G318" s="98">
        <v>215782682354.70001</v>
      </c>
    </row>
    <row r="319" spans="1:7" ht="15" hidden="1" customHeight="1" x14ac:dyDescent="0.25">
      <c r="A319" s="97" t="s">
        <v>450</v>
      </c>
      <c r="B319" s="249">
        <f t="shared" si="4"/>
        <v>13</v>
      </c>
      <c r="C319" s="97" t="s">
        <v>449</v>
      </c>
      <c r="D319" s="98">
        <v>220003710979.48001</v>
      </c>
      <c r="E319" s="98">
        <v>0</v>
      </c>
      <c r="F319" s="98">
        <v>0</v>
      </c>
      <c r="G319" s="98">
        <v>220003710979.48001</v>
      </c>
    </row>
    <row r="320" spans="1:7" ht="15" hidden="1" customHeight="1" x14ac:dyDescent="0.25">
      <c r="A320" s="97" t="s">
        <v>451</v>
      </c>
      <c r="B320" s="249">
        <f t="shared" si="4"/>
        <v>13</v>
      </c>
      <c r="C320" s="97" t="s">
        <v>452</v>
      </c>
      <c r="D320" s="98">
        <v>-4221828624.7800002</v>
      </c>
      <c r="E320" s="98">
        <v>3319323</v>
      </c>
      <c r="F320" s="98">
        <v>4119323</v>
      </c>
      <c r="G320" s="98">
        <v>-4221028624.7800002</v>
      </c>
    </row>
    <row r="321" spans="1:7" ht="15" hidden="1" customHeight="1" x14ac:dyDescent="0.25">
      <c r="A321" s="97" t="s">
        <v>453</v>
      </c>
      <c r="B321" s="249">
        <f t="shared" si="4"/>
        <v>9</v>
      </c>
      <c r="C321" s="97" t="s">
        <v>454</v>
      </c>
      <c r="D321" s="98">
        <v>-38160024275.650002</v>
      </c>
      <c r="E321" s="98">
        <v>155684046.09999999</v>
      </c>
      <c r="F321" s="98">
        <v>200584</v>
      </c>
      <c r="G321" s="98">
        <v>-38315507737.75</v>
      </c>
    </row>
    <row r="322" spans="1:7" ht="15" hidden="1" customHeight="1" x14ac:dyDescent="0.25">
      <c r="A322" s="97" t="s">
        <v>455</v>
      </c>
      <c r="B322" s="249">
        <f t="shared" si="4"/>
        <v>13</v>
      </c>
      <c r="C322" s="97" t="s">
        <v>454</v>
      </c>
      <c r="D322" s="98">
        <v>-33862237783.119999</v>
      </c>
      <c r="E322" s="98">
        <v>0</v>
      </c>
      <c r="F322" s="98">
        <v>0</v>
      </c>
      <c r="G322" s="98">
        <v>-33862237783.119999</v>
      </c>
    </row>
    <row r="323" spans="1:7" ht="15" hidden="1" customHeight="1" x14ac:dyDescent="0.25">
      <c r="A323" s="97" t="s">
        <v>456</v>
      </c>
      <c r="B323" s="249">
        <f t="shared" si="4"/>
        <v>13</v>
      </c>
      <c r="C323" s="97" t="s">
        <v>452</v>
      </c>
      <c r="D323" s="98">
        <v>-4297786492.5299997</v>
      </c>
      <c r="E323" s="98">
        <v>155684046.09999999</v>
      </c>
      <c r="F323" s="98">
        <v>200584</v>
      </c>
      <c r="G323" s="98">
        <v>-4453269954.6300001</v>
      </c>
    </row>
    <row r="324" spans="1:7" ht="15" hidden="1" customHeight="1" x14ac:dyDescent="0.25">
      <c r="A324" s="97" t="s">
        <v>459</v>
      </c>
      <c r="B324" s="249">
        <f t="shared" si="4"/>
        <v>1</v>
      </c>
      <c r="C324" s="97" t="s">
        <v>460</v>
      </c>
      <c r="D324" s="98">
        <v>92026058931.110001</v>
      </c>
      <c r="E324" s="98">
        <v>180015291.11000001</v>
      </c>
      <c r="F324" s="98">
        <v>143104809620.94</v>
      </c>
      <c r="G324" s="98">
        <v>234950853260.94</v>
      </c>
    </row>
    <row r="325" spans="1:7" ht="15" hidden="1" customHeight="1" x14ac:dyDescent="0.25">
      <c r="A325" s="97" t="s">
        <v>461</v>
      </c>
      <c r="B325" s="249">
        <f t="shared" si="4"/>
        <v>3</v>
      </c>
      <c r="C325" s="97" t="s">
        <v>462</v>
      </c>
      <c r="D325" s="98">
        <v>1034252</v>
      </c>
      <c r="E325" s="98">
        <v>465372</v>
      </c>
      <c r="F325" s="98">
        <v>2792229</v>
      </c>
      <c r="G325" s="98">
        <v>3361109</v>
      </c>
    </row>
    <row r="326" spans="1:7" x14ac:dyDescent="0.25">
      <c r="A326" s="97" t="s">
        <v>463</v>
      </c>
      <c r="B326" s="249">
        <f t="shared" si="4"/>
        <v>6</v>
      </c>
      <c r="C326" s="97" t="s">
        <v>951</v>
      </c>
      <c r="D326" s="98">
        <v>1034252</v>
      </c>
      <c r="E326" s="98">
        <v>465372</v>
      </c>
      <c r="F326" s="98">
        <v>2792229</v>
      </c>
      <c r="G326" s="98">
        <v>3361109</v>
      </c>
    </row>
    <row r="327" spans="1:7" ht="15" hidden="1" customHeight="1" x14ac:dyDescent="0.25">
      <c r="A327" s="97" t="s">
        <v>464</v>
      </c>
      <c r="B327" s="249">
        <f t="shared" si="4"/>
        <v>9</v>
      </c>
      <c r="C327" s="97" t="s">
        <v>28</v>
      </c>
      <c r="D327" s="98">
        <v>1034252</v>
      </c>
      <c r="E327" s="98">
        <v>465372</v>
      </c>
      <c r="F327" s="98">
        <v>2792229</v>
      </c>
      <c r="G327" s="98">
        <v>3361109</v>
      </c>
    </row>
    <row r="328" spans="1:7" ht="15" hidden="1" customHeight="1" x14ac:dyDescent="0.25">
      <c r="A328" s="97" t="s">
        <v>465</v>
      </c>
      <c r="B328" s="249">
        <f t="shared" si="4"/>
        <v>13</v>
      </c>
      <c r="C328" s="97" t="s">
        <v>28</v>
      </c>
      <c r="D328" s="98">
        <v>1034252</v>
      </c>
      <c r="E328" s="98">
        <v>465372</v>
      </c>
      <c r="F328" s="98">
        <v>2792229</v>
      </c>
      <c r="G328" s="98">
        <v>3361109</v>
      </c>
    </row>
    <row r="329" spans="1:7" ht="15" hidden="1" customHeight="1" x14ac:dyDescent="0.25">
      <c r="A329" s="97" t="s">
        <v>993</v>
      </c>
      <c r="B329" s="249">
        <f t="shared" si="4"/>
        <v>3</v>
      </c>
      <c r="C329" s="97" t="s">
        <v>466</v>
      </c>
      <c r="D329" s="98">
        <v>0</v>
      </c>
      <c r="E329" s="98">
        <v>82450</v>
      </c>
      <c r="F329" s="98">
        <v>294400</v>
      </c>
      <c r="G329" s="98">
        <v>211950</v>
      </c>
    </row>
    <row r="330" spans="1:7" x14ac:dyDescent="0.25">
      <c r="A330" s="97" t="s">
        <v>994</v>
      </c>
      <c r="B330" s="249">
        <f t="shared" ref="B330:B393" si="5">LEN(A330)</f>
        <v>6</v>
      </c>
      <c r="C330" s="97" t="s">
        <v>995</v>
      </c>
      <c r="D330" s="98">
        <v>0</v>
      </c>
      <c r="E330" s="98">
        <v>82450</v>
      </c>
      <c r="F330" s="98">
        <v>294400</v>
      </c>
      <c r="G330" s="98">
        <v>211950</v>
      </c>
    </row>
    <row r="331" spans="1:7" ht="15" hidden="1" customHeight="1" x14ac:dyDescent="0.25">
      <c r="A331" s="97" t="s">
        <v>996</v>
      </c>
      <c r="B331" s="249">
        <f t="shared" si="5"/>
        <v>9</v>
      </c>
      <c r="C331" s="97" t="s">
        <v>997</v>
      </c>
      <c r="D331" s="98">
        <v>0</v>
      </c>
      <c r="E331" s="98">
        <v>82450</v>
      </c>
      <c r="F331" s="98">
        <v>294400</v>
      </c>
      <c r="G331" s="98">
        <v>211950</v>
      </c>
    </row>
    <row r="332" spans="1:7" ht="15" hidden="1" customHeight="1" x14ac:dyDescent="0.25">
      <c r="A332" s="97" t="s">
        <v>998</v>
      </c>
      <c r="B332" s="249">
        <f t="shared" si="5"/>
        <v>13</v>
      </c>
      <c r="C332" s="97" t="s">
        <v>997</v>
      </c>
      <c r="D332" s="98">
        <v>0</v>
      </c>
      <c r="E332" s="98">
        <v>82450</v>
      </c>
      <c r="F332" s="98">
        <v>294400</v>
      </c>
      <c r="G332" s="98">
        <v>211950</v>
      </c>
    </row>
    <row r="333" spans="1:7" ht="15" hidden="1" customHeight="1" x14ac:dyDescent="0.25">
      <c r="A333" s="97" t="s">
        <v>467</v>
      </c>
      <c r="B333" s="249">
        <f t="shared" si="5"/>
        <v>3</v>
      </c>
      <c r="C333" s="97" t="s">
        <v>468</v>
      </c>
      <c r="D333" s="98">
        <v>86923861762.380005</v>
      </c>
      <c r="E333" s="98">
        <v>140447692</v>
      </c>
      <c r="F333" s="98">
        <v>142740182908.60001</v>
      </c>
      <c r="G333" s="98">
        <v>229523596978.98001</v>
      </c>
    </row>
    <row r="334" spans="1:7" x14ac:dyDescent="0.25">
      <c r="A334" s="97" t="s">
        <v>469</v>
      </c>
      <c r="B334" s="249">
        <f t="shared" si="5"/>
        <v>6</v>
      </c>
      <c r="C334" s="97" t="s">
        <v>470</v>
      </c>
      <c r="D334" s="98">
        <v>79113699531.380005</v>
      </c>
      <c r="E334" s="98">
        <v>140447692</v>
      </c>
      <c r="F334" s="98">
        <v>137171211908.60001</v>
      </c>
      <c r="G334" s="98">
        <v>216144463747.98001</v>
      </c>
    </row>
    <row r="335" spans="1:7" ht="15" hidden="1" customHeight="1" x14ac:dyDescent="0.25">
      <c r="A335" s="97" t="s">
        <v>471</v>
      </c>
      <c r="B335" s="249">
        <f t="shared" si="5"/>
        <v>9</v>
      </c>
      <c r="C335" s="97" t="s">
        <v>472</v>
      </c>
      <c r="D335" s="98">
        <v>77962280392.380005</v>
      </c>
      <c r="E335" s="98">
        <v>140447692</v>
      </c>
      <c r="F335" s="98">
        <v>89675575962.600006</v>
      </c>
      <c r="G335" s="98">
        <v>167497408662.98001</v>
      </c>
    </row>
    <row r="336" spans="1:7" ht="15" hidden="1" customHeight="1" x14ac:dyDescent="0.25">
      <c r="A336" s="97" t="s">
        <v>473</v>
      </c>
      <c r="B336" s="249">
        <f t="shared" si="5"/>
        <v>9</v>
      </c>
      <c r="C336" s="97" t="s">
        <v>474</v>
      </c>
      <c r="D336" s="98">
        <v>1151419139</v>
      </c>
      <c r="E336" s="98">
        <v>0</v>
      </c>
      <c r="F336" s="98">
        <v>47495635946</v>
      </c>
      <c r="G336" s="98">
        <v>48647055085</v>
      </c>
    </row>
    <row r="337" spans="1:7" x14ac:dyDescent="0.25">
      <c r="A337" s="97" t="s">
        <v>475</v>
      </c>
      <c r="B337" s="249">
        <f t="shared" si="5"/>
        <v>6</v>
      </c>
      <c r="C337" s="97" t="s">
        <v>476</v>
      </c>
      <c r="D337" s="98">
        <v>7810162231</v>
      </c>
      <c r="E337" s="98">
        <v>0</v>
      </c>
      <c r="F337" s="98">
        <v>5568971000</v>
      </c>
      <c r="G337" s="98">
        <v>13379133231</v>
      </c>
    </row>
    <row r="338" spans="1:7" ht="15" hidden="1" customHeight="1" x14ac:dyDescent="0.25">
      <c r="A338" s="97" t="s">
        <v>477</v>
      </c>
      <c r="B338" s="249">
        <f t="shared" si="5"/>
        <v>9</v>
      </c>
      <c r="C338" s="97" t="s">
        <v>478</v>
      </c>
      <c r="D338" s="98">
        <v>7810162231</v>
      </c>
      <c r="E338" s="98">
        <v>0</v>
      </c>
      <c r="F338" s="98">
        <v>5568971000</v>
      </c>
      <c r="G338" s="98">
        <v>13379133231</v>
      </c>
    </row>
    <row r="339" spans="1:7" ht="15" hidden="1" customHeight="1" x14ac:dyDescent="0.25">
      <c r="A339" s="97" t="s">
        <v>479</v>
      </c>
      <c r="B339" s="249">
        <f t="shared" si="5"/>
        <v>3</v>
      </c>
      <c r="C339" s="97" t="s">
        <v>480</v>
      </c>
      <c r="D339" s="98">
        <v>5101162916.7299995</v>
      </c>
      <c r="E339" s="98">
        <v>39019777.109999999</v>
      </c>
      <c r="F339" s="98">
        <v>361540083.33999997</v>
      </c>
      <c r="G339" s="98">
        <v>5423683222.96</v>
      </c>
    </row>
    <row r="340" spans="1:7" x14ac:dyDescent="0.25">
      <c r="A340" s="97" t="s">
        <v>950</v>
      </c>
      <c r="B340" s="249">
        <f t="shared" si="5"/>
        <v>6</v>
      </c>
      <c r="C340" s="97" t="s">
        <v>909</v>
      </c>
      <c r="D340" s="98">
        <v>86673498.469999999</v>
      </c>
      <c r="E340" s="98">
        <v>2959.47</v>
      </c>
      <c r="F340" s="98">
        <v>83958319.989999995</v>
      </c>
      <c r="G340" s="98">
        <v>170628858.99000001</v>
      </c>
    </row>
    <row r="341" spans="1:7" ht="30" hidden="1" customHeight="1" x14ac:dyDescent="0.25">
      <c r="A341" s="97" t="s">
        <v>949</v>
      </c>
      <c r="B341" s="249">
        <f t="shared" si="5"/>
        <v>9</v>
      </c>
      <c r="C341" s="97" t="s">
        <v>947</v>
      </c>
      <c r="D341" s="98">
        <v>86673498.469999999</v>
      </c>
      <c r="E341" s="98">
        <v>2959.47</v>
      </c>
      <c r="F341" s="98">
        <v>83958319.989999995</v>
      </c>
      <c r="G341" s="98">
        <v>170628858.99000001</v>
      </c>
    </row>
    <row r="342" spans="1:7" ht="30" hidden="1" customHeight="1" x14ac:dyDescent="0.25">
      <c r="A342" s="97" t="s">
        <v>948</v>
      </c>
      <c r="B342" s="249">
        <f t="shared" si="5"/>
        <v>13</v>
      </c>
      <c r="C342" s="97" t="s">
        <v>947</v>
      </c>
      <c r="D342" s="98">
        <v>86673498.469999999</v>
      </c>
      <c r="E342" s="98">
        <v>2959.47</v>
      </c>
      <c r="F342" s="98">
        <v>83958319.989999995</v>
      </c>
      <c r="G342" s="98">
        <v>170628858.99000001</v>
      </c>
    </row>
    <row r="343" spans="1:7" x14ac:dyDescent="0.25">
      <c r="A343" s="97" t="s">
        <v>481</v>
      </c>
      <c r="B343" s="249">
        <f t="shared" si="5"/>
        <v>6</v>
      </c>
      <c r="C343" s="97" t="s">
        <v>482</v>
      </c>
      <c r="D343" s="98">
        <v>210829026.77000001</v>
      </c>
      <c r="E343" s="98">
        <v>39016817.640000001</v>
      </c>
      <c r="F343" s="98">
        <v>227454464.28</v>
      </c>
      <c r="G343" s="98">
        <v>399266673.41000003</v>
      </c>
    </row>
    <row r="344" spans="1:7" ht="15" hidden="1" customHeight="1" x14ac:dyDescent="0.25">
      <c r="A344" s="97" t="s">
        <v>483</v>
      </c>
      <c r="B344" s="249">
        <f t="shared" si="5"/>
        <v>9</v>
      </c>
      <c r="C344" s="97" t="s">
        <v>41</v>
      </c>
      <c r="D344" s="98">
        <v>36507834.259999998</v>
      </c>
      <c r="E344" s="98">
        <v>35125517.640000001</v>
      </c>
      <c r="F344" s="98">
        <v>70251035.280000001</v>
      </c>
      <c r="G344" s="98">
        <v>71633351.900000006</v>
      </c>
    </row>
    <row r="345" spans="1:7" ht="15" hidden="1" customHeight="1" x14ac:dyDescent="0.25">
      <c r="A345" s="97" t="s">
        <v>484</v>
      </c>
      <c r="B345" s="249">
        <f t="shared" si="5"/>
        <v>13</v>
      </c>
      <c r="C345" s="97" t="s">
        <v>485</v>
      </c>
      <c r="D345" s="98">
        <v>36507834.259999998</v>
      </c>
      <c r="E345" s="98">
        <v>35125517.640000001</v>
      </c>
      <c r="F345" s="98">
        <v>70251035.280000001</v>
      </c>
      <c r="G345" s="98">
        <v>71633351.900000006</v>
      </c>
    </row>
    <row r="346" spans="1:7" ht="15" hidden="1" customHeight="1" x14ac:dyDescent="0.25">
      <c r="A346" s="97" t="s">
        <v>486</v>
      </c>
      <c r="B346" s="249">
        <f t="shared" si="5"/>
        <v>9</v>
      </c>
      <c r="C346" s="97" t="s">
        <v>33</v>
      </c>
      <c r="D346" s="98">
        <v>174085119</v>
      </c>
      <c r="E346" s="98">
        <v>3891300</v>
      </c>
      <c r="F346" s="98">
        <v>154319267</v>
      </c>
      <c r="G346" s="98">
        <v>324513086</v>
      </c>
    </row>
    <row r="347" spans="1:7" ht="15" hidden="1" customHeight="1" x14ac:dyDescent="0.25">
      <c r="A347" s="97" t="s">
        <v>487</v>
      </c>
      <c r="B347" s="249">
        <f t="shared" si="5"/>
        <v>13</v>
      </c>
      <c r="C347" s="97" t="s">
        <v>33</v>
      </c>
      <c r="D347" s="98">
        <v>174085119</v>
      </c>
      <c r="E347" s="98">
        <v>3891300</v>
      </c>
      <c r="F347" s="98">
        <v>154319267</v>
      </c>
      <c r="G347" s="98">
        <v>324513086</v>
      </c>
    </row>
    <row r="348" spans="1:7" ht="15" hidden="1" customHeight="1" x14ac:dyDescent="0.25">
      <c r="A348" s="97" t="s">
        <v>1022</v>
      </c>
      <c r="B348" s="249">
        <f t="shared" si="5"/>
        <v>9</v>
      </c>
      <c r="C348" s="97" t="s">
        <v>1020</v>
      </c>
      <c r="D348" s="98">
        <v>0</v>
      </c>
      <c r="E348" s="98">
        <v>0</v>
      </c>
      <c r="F348" s="98">
        <v>1300000</v>
      </c>
      <c r="G348" s="98">
        <v>1300000</v>
      </c>
    </row>
    <row r="349" spans="1:7" ht="15" hidden="1" customHeight="1" x14ac:dyDescent="0.25">
      <c r="A349" s="97" t="s">
        <v>1021</v>
      </c>
      <c r="B349" s="249">
        <f t="shared" si="5"/>
        <v>13</v>
      </c>
      <c r="C349" s="97" t="s">
        <v>1020</v>
      </c>
      <c r="D349" s="98">
        <v>0</v>
      </c>
      <c r="E349" s="98">
        <v>0</v>
      </c>
      <c r="F349" s="98">
        <v>1300000</v>
      </c>
      <c r="G349" s="98">
        <v>1300000</v>
      </c>
    </row>
    <row r="350" spans="1:7" ht="15" hidden="1" customHeight="1" x14ac:dyDescent="0.25">
      <c r="A350" s="97" t="s">
        <v>936</v>
      </c>
      <c r="B350" s="249">
        <f t="shared" si="5"/>
        <v>9</v>
      </c>
      <c r="C350" s="97" t="s">
        <v>934</v>
      </c>
      <c r="D350" s="98">
        <v>231123</v>
      </c>
      <c r="E350" s="98">
        <v>0</v>
      </c>
      <c r="F350" s="98">
        <v>1480136</v>
      </c>
      <c r="G350" s="98">
        <v>1711259</v>
      </c>
    </row>
    <row r="351" spans="1:7" ht="15" hidden="1" customHeight="1" x14ac:dyDescent="0.25">
      <c r="A351" s="97" t="s">
        <v>937</v>
      </c>
      <c r="B351" s="249">
        <f t="shared" si="5"/>
        <v>13</v>
      </c>
      <c r="C351" s="97" t="s">
        <v>934</v>
      </c>
      <c r="D351" s="98">
        <v>231123</v>
      </c>
      <c r="E351" s="98">
        <v>0</v>
      </c>
      <c r="F351" s="98">
        <v>1480136</v>
      </c>
      <c r="G351" s="98">
        <v>1711259</v>
      </c>
    </row>
    <row r="352" spans="1:7" ht="15" hidden="1" customHeight="1" x14ac:dyDescent="0.25">
      <c r="A352" s="97" t="s">
        <v>488</v>
      </c>
      <c r="B352" s="249">
        <f t="shared" si="5"/>
        <v>9</v>
      </c>
      <c r="C352" s="97" t="s">
        <v>489</v>
      </c>
      <c r="D352" s="98">
        <v>4950.51</v>
      </c>
      <c r="E352" s="98">
        <v>0</v>
      </c>
      <c r="F352" s="98">
        <v>104026</v>
      </c>
      <c r="G352" s="98">
        <v>108976.51</v>
      </c>
    </row>
    <row r="353" spans="1:8" ht="15" hidden="1" customHeight="1" x14ac:dyDescent="0.25">
      <c r="A353" s="97" t="s">
        <v>490</v>
      </c>
      <c r="B353" s="249">
        <f t="shared" si="5"/>
        <v>13</v>
      </c>
      <c r="C353" s="97" t="s">
        <v>491</v>
      </c>
      <c r="D353" s="98">
        <v>4950.51</v>
      </c>
      <c r="E353" s="98">
        <v>0</v>
      </c>
      <c r="F353" s="98">
        <v>3608</v>
      </c>
      <c r="G353" s="98">
        <v>8558.51</v>
      </c>
    </row>
    <row r="354" spans="1:8" ht="15" hidden="1" customHeight="1" x14ac:dyDescent="0.25">
      <c r="A354" s="97" t="s">
        <v>836</v>
      </c>
      <c r="B354" s="249">
        <f t="shared" si="5"/>
        <v>13</v>
      </c>
      <c r="C354" s="97" t="s">
        <v>835</v>
      </c>
      <c r="D354" s="98">
        <v>0</v>
      </c>
      <c r="E354" s="98">
        <v>0</v>
      </c>
      <c r="F354" s="98">
        <v>100418</v>
      </c>
      <c r="G354" s="98">
        <v>100418</v>
      </c>
    </row>
    <row r="355" spans="1:8" x14ac:dyDescent="0.25">
      <c r="A355" s="97" t="s">
        <v>946</v>
      </c>
      <c r="B355" s="249">
        <f t="shared" si="5"/>
        <v>6</v>
      </c>
      <c r="C355" s="97" t="s">
        <v>945</v>
      </c>
      <c r="D355" s="98">
        <v>4803660391.4899998</v>
      </c>
      <c r="E355" s="98">
        <v>0</v>
      </c>
      <c r="F355" s="98">
        <v>50127299.07</v>
      </c>
      <c r="G355" s="98">
        <v>4853787690.5600004</v>
      </c>
    </row>
    <row r="356" spans="1:8" ht="15" hidden="1" customHeight="1" x14ac:dyDescent="0.25">
      <c r="A356" s="97" t="s">
        <v>944</v>
      </c>
      <c r="B356" s="249">
        <f t="shared" si="5"/>
        <v>9</v>
      </c>
      <c r="C356" s="97" t="s">
        <v>942</v>
      </c>
      <c r="D356" s="98">
        <v>4803660391.4899998</v>
      </c>
      <c r="E356" s="98">
        <v>0</v>
      </c>
      <c r="F356" s="98">
        <v>50127299.07</v>
      </c>
      <c r="G356" s="98">
        <v>4853787690.5600004</v>
      </c>
    </row>
    <row r="357" spans="1:8" ht="15" hidden="1" customHeight="1" x14ac:dyDescent="0.25">
      <c r="A357" s="97" t="s">
        <v>943</v>
      </c>
      <c r="B357" s="249">
        <f t="shared" si="5"/>
        <v>13</v>
      </c>
      <c r="C357" s="97" t="s">
        <v>942</v>
      </c>
      <c r="D357" s="98">
        <v>4803660391.4899998</v>
      </c>
      <c r="E357" s="98">
        <v>0</v>
      </c>
      <c r="F357" s="98">
        <v>50127299.07</v>
      </c>
      <c r="G357" s="98">
        <v>4853787690.5600004</v>
      </c>
    </row>
    <row r="358" spans="1:8" ht="15" hidden="1" customHeight="1" x14ac:dyDescent="0.25">
      <c r="A358" s="97" t="s">
        <v>492</v>
      </c>
      <c r="B358" s="249">
        <f t="shared" si="5"/>
        <v>1</v>
      </c>
      <c r="C358" s="97" t="s">
        <v>493</v>
      </c>
      <c r="D358" s="98">
        <v>66186582626.940002</v>
      </c>
      <c r="E358" s="98">
        <v>125909579818.75</v>
      </c>
      <c r="F358" s="98">
        <v>10154176972.620001</v>
      </c>
      <c r="G358" s="98">
        <v>181941985473.07001</v>
      </c>
      <c r="H358" s="95">
        <f>+G324-G358</f>
        <v>53008867787.869995</v>
      </c>
    </row>
    <row r="359" spans="1:8" ht="15" hidden="1" customHeight="1" x14ac:dyDescent="0.25">
      <c r="A359" s="97" t="s">
        <v>494</v>
      </c>
      <c r="B359" s="249">
        <f t="shared" si="5"/>
        <v>3</v>
      </c>
      <c r="C359" s="97" t="s">
        <v>495</v>
      </c>
      <c r="D359" s="98">
        <v>63596609185.57</v>
      </c>
      <c r="E359" s="98">
        <v>122486304038.39999</v>
      </c>
      <c r="F359" s="98">
        <v>9715350994.4099998</v>
      </c>
      <c r="G359" s="98">
        <v>176367562229.56</v>
      </c>
    </row>
    <row r="360" spans="1:8" x14ac:dyDescent="0.25">
      <c r="A360" s="97" t="s">
        <v>496</v>
      </c>
      <c r="B360" s="249">
        <f t="shared" si="5"/>
        <v>6</v>
      </c>
      <c r="C360" s="97" t="s">
        <v>497</v>
      </c>
      <c r="D360" s="98">
        <v>35747280559</v>
      </c>
      <c r="E360" s="98">
        <v>41907202449</v>
      </c>
      <c r="F360" s="98">
        <v>17645758</v>
      </c>
      <c r="G360" s="98">
        <v>77636837250</v>
      </c>
    </row>
    <row r="361" spans="1:8" ht="15" hidden="1" customHeight="1" x14ac:dyDescent="0.25">
      <c r="A361" s="97" t="s">
        <v>498</v>
      </c>
      <c r="B361" s="249">
        <f t="shared" si="5"/>
        <v>9</v>
      </c>
      <c r="C361" s="97" t="s">
        <v>499</v>
      </c>
      <c r="D361" s="98">
        <v>28619165221</v>
      </c>
      <c r="E361" s="98">
        <v>31499690959</v>
      </c>
      <c r="F361" s="98">
        <v>13506942</v>
      </c>
      <c r="G361" s="98">
        <v>60105349238</v>
      </c>
    </row>
    <row r="362" spans="1:8" ht="15" hidden="1" customHeight="1" x14ac:dyDescent="0.25">
      <c r="A362" s="97" t="s">
        <v>500</v>
      </c>
      <c r="B362" s="249">
        <f t="shared" si="5"/>
        <v>13</v>
      </c>
      <c r="C362" s="97" t="s">
        <v>499</v>
      </c>
      <c r="D362" s="98">
        <v>28619165221</v>
      </c>
      <c r="E362" s="98">
        <v>31499690959</v>
      </c>
      <c r="F362" s="98">
        <v>13506942</v>
      </c>
      <c r="G362" s="98">
        <v>60105349238</v>
      </c>
    </row>
    <row r="363" spans="1:8" ht="15" hidden="1" customHeight="1" x14ac:dyDescent="0.25">
      <c r="A363" s="97" t="s">
        <v>501</v>
      </c>
      <c r="B363" s="249">
        <f t="shared" si="5"/>
        <v>9</v>
      </c>
      <c r="C363" s="97" t="s">
        <v>502</v>
      </c>
      <c r="D363" s="98">
        <v>57172301</v>
      </c>
      <c r="E363" s="98">
        <v>98628019</v>
      </c>
      <c r="F363" s="98">
        <v>0</v>
      </c>
      <c r="G363" s="98">
        <v>155800320</v>
      </c>
    </row>
    <row r="364" spans="1:8" ht="15" hidden="1" customHeight="1" x14ac:dyDescent="0.25">
      <c r="A364" s="97" t="s">
        <v>503</v>
      </c>
      <c r="B364" s="249">
        <f t="shared" si="5"/>
        <v>13</v>
      </c>
      <c r="C364" s="97" t="s">
        <v>502</v>
      </c>
      <c r="D364" s="98">
        <v>57172301</v>
      </c>
      <c r="E364" s="98">
        <v>98628019</v>
      </c>
      <c r="F364" s="98">
        <v>0</v>
      </c>
      <c r="G364" s="98">
        <v>155800320</v>
      </c>
    </row>
    <row r="365" spans="1:8" ht="15" hidden="1" customHeight="1" x14ac:dyDescent="0.25">
      <c r="A365" s="97" t="s">
        <v>504</v>
      </c>
      <c r="B365" s="249">
        <f t="shared" si="5"/>
        <v>9</v>
      </c>
      <c r="C365" s="97" t="s">
        <v>505</v>
      </c>
      <c r="D365" s="98">
        <v>6488973056</v>
      </c>
      <c r="E365" s="98">
        <v>6515185555</v>
      </c>
      <c r="F365" s="98">
        <v>4138816</v>
      </c>
      <c r="G365" s="98">
        <v>13000019795</v>
      </c>
    </row>
    <row r="366" spans="1:8" ht="15" hidden="1" customHeight="1" x14ac:dyDescent="0.25">
      <c r="A366" s="97" t="s">
        <v>506</v>
      </c>
      <c r="B366" s="249">
        <f t="shared" si="5"/>
        <v>13</v>
      </c>
      <c r="C366" s="97" t="s">
        <v>505</v>
      </c>
      <c r="D366" s="98">
        <v>6488973056</v>
      </c>
      <c r="E366" s="98">
        <v>6515185555</v>
      </c>
      <c r="F366" s="98">
        <v>4138816</v>
      </c>
      <c r="G366" s="98">
        <v>13000019795</v>
      </c>
    </row>
    <row r="367" spans="1:8" ht="15" hidden="1" customHeight="1" x14ac:dyDescent="0.25">
      <c r="A367" s="97" t="s">
        <v>507</v>
      </c>
      <c r="B367" s="249">
        <f t="shared" si="5"/>
        <v>9</v>
      </c>
      <c r="C367" s="97" t="s">
        <v>508</v>
      </c>
      <c r="D367" s="98">
        <v>581969981</v>
      </c>
      <c r="E367" s="98">
        <v>646738984</v>
      </c>
      <c r="F367" s="98">
        <v>0</v>
      </c>
      <c r="G367" s="98">
        <v>1228708965</v>
      </c>
    </row>
    <row r="368" spans="1:8" ht="15" hidden="1" customHeight="1" x14ac:dyDescent="0.25">
      <c r="A368" s="97" t="s">
        <v>509</v>
      </c>
      <c r="B368" s="249">
        <f t="shared" si="5"/>
        <v>13</v>
      </c>
      <c r="C368" s="97" t="s">
        <v>508</v>
      </c>
      <c r="D368" s="98">
        <v>581969981</v>
      </c>
      <c r="E368" s="98">
        <v>646738984</v>
      </c>
      <c r="F368" s="98">
        <v>0</v>
      </c>
      <c r="G368" s="98">
        <v>1228708965</v>
      </c>
    </row>
    <row r="369" spans="1:7" ht="15" hidden="1" customHeight="1" x14ac:dyDescent="0.25">
      <c r="A369" s="97" t="s">
        <v>510</v>
      </c>
      <c r="B369" s="249">
        <f t="shared" si="5"/>
        <v>9</v>
      </c>
      <c r="C369" s="97" t="s">
        <v>403</v>
      </c>
      <c r="D369" s="98">
        <v>0</v>
      </c>
      <c r="E369" s="98">
        <v>3146958932</v>
      </c>
      <c r="F369" s="98">
        <v>0</v>
      </c>
      <c r="G369" s="98">
        <v>3146958932</v>
      </c>
    </row>
    <row r="370" spans="1:7" ht="15" hidden="1" customHeight="1" x14ac:dyDescent="0.25">
      <c r="A370" s="97" t="s">
        <v>511</v>
      </c>
      <c r="B370" s="249">
        <f t="shared" si="5"/>
        <v>13</v>
      </c>
      <c r="C370" s="97" t="s">
        <v>512</v>
      </c>
      <c r="D370" s="98">
        <v>0</v>
      </c>
      <c r="E370" s="98">
        <v>1290086056</v>
      </c>
      <c r="F370" s="98">
        <v>0</v>
      </c>
      <c r="G370" s="98">
        <v>1290086056</v>
      </c>
    </row>
    <row r="371" spans="1:7" ht="15" hidden="1" customHeight="1" x14ac:dyDescent="0.25">
      <c r="A371" s="97" t="s">
        <v>513</v>
      </c>
      <c r="B371" s="249">
        <f t="shared" si="5"/>
        <v>13</v>
      </c>
      <c r="C371" s="97" t="s">
        <v>514</v>
      </c>
      <c r="D371" s="98">
        <v>0</v>
      </c>
      <c r="E371" s="98">
        <v>1856872876</v>
      </c>
      <c r="F371" s="98">
        <v>0</v>
      </c>
      <c r="G371" s="98">
        <v>1856872876</v>
      </c>
    </row>
    <row r="372" spans="1:7" x14ac:dyDescent="0.25">
      <c r="A372" s="97" t="s">
        <v>918</v>
      </c>
      <c r="B372" s="249">
        <f t="shared" si="5"/>
        <v>6</v>
      </c>
      <c r="C372" s="97" t="s">
        <v>917</v>
      </c>
      <c r="D372" s="98">
        <v>10533197</v>
      </c>
      <c r="E372" s="98">
        <v>20770794</v>
      </c>
      <c r="F372" s="98">
        <v>0</v>
      </c>
      <c r="G372" s="98">
        <v>31303991</v>
      </c>
    </row>
    <row r="373" spans="1:7" ht="15" hidden="1" customHeight="1" x14ac:dyDescent="0.25">
      <c r="A373" s="97" t="s">
        <v>916</v>
      </c>
      <c r="B373" s="249">
        <f t="shared" si="5"/>
        <v>9</v>
      </c>
      <c r="C373" s="97" t="s">
        <v>423</v>
      </c>
      <c r="D373" s="98">
        <v>10533197</v>
      </c>
      <c r="E373" s="98">
        <v>20770794</v>
      </c>
      <c r="F373" s="98">
        <v>0</v>
      </c>
      <c r="G373" s="98">
        <v>31303991</v>
      </c>
    </row>
    <row r="374" spans="1:7" ht="15" hidden="1" customHeight="1" x14ac:dyDescent="0.25">
      <c r="A374" s="97" t="s">
        <v>915</v>
      </c>
      <c r="B374" s="249">
        <f t="shared" si="5"/>
        <v>13</v>
      </c>
      <c r="C374" s="97" t="s">
        <v>423</v>
      </c>
      <c r="D374" s="98">
        <v>10533197</v>
      </c>
      <c r="E374" s="98">
        <v>20770794</v>
      </c>
      <c r="F374" s="98">
        <v>0</v>
      </c>
      <c r="G374" s="98">
        <v>31303991</v>
      </c>
    </row>
    <row r="375" spans="1:7" x14ac:dyDescent="0.25">
      <c r="A375" s="97" t="s">
        <v>515</v>
      </c>
      <c r="B375" s="249">
        <f t="shared" si="5"/>
        <v>6</v>
      </c>
      <c r="C375" s="97" t="s">
        <v>516</v>
      </c>
      <c r="D375" s="98">
        <v>13167145481</v>
      </c>
      <c r="E375" s="98">
        <v>17074226785</v>
      </c>
      <c r="F375" s="98">
        <v>3681875000</v>
      </c>
      <c r="G375" s="98">
        <v>26559497266</v>
      </c>
    </row>
    <row r="376" spans="1:7" ht="15" hidden="1" customHeight="1" x14ac:dyDescent="0.25">
      <c r="A376" s="97" t="s">
        <v>517</v>
      </c>
      <c r="B376" s="249">
        <f t="shared" si="5"/>
        <v>9</v>
      </c>
      <c r="C376" s="97" t="s">
        <v>420</v>
      </c>
      <c r="D376" s="98">
        <v>1759796700</v>
      </c>
      <c r="E376" s="98">
        <v>1880658700</v>
      </c>
      <c r="F376" s="98">
        <v>10000</v>
      </c>
      <c r="G376" s="98">
        <v>3640445400</v>
      </c>
    </row>
    <row r="377" spans="1:7" ht="15" hidden="1" customHeight="1" x14ac:dyDescent="0.25">
      <c r="A377" s="97" t="s">
        <v>518</v>
      </c>
      <c r="B377" s="249">
        <f t="shared" si="5"/>
        <v>13</v>
      </c>
      <c r="C377" s="97" t="s">
        <v>420</v>
      </c>
      <c r="D377" s="98">
        <v>1759796700</v>
      </c>
      <c r="E377" s="98">
        <v>1880658700</v>
      </c>
      <c r="F377" s="98">
        <v>10000</v>
      </c>
      <c r="G377" s="98">
        <v>3640445400</v>
      </c>
    </row>
    <row r="378" spans="1:7" ht="15" hidden="1" customHeight="1" x14ac:dyDescent="0.25">
      <c r="A378" s="97" t="s">
        <v>519</v>
      </c>
      <c r="B378" s="249">
        <f t="shared" si="5"/>
        <v>9</v>
      </c>
      <c r="C378" s="97" t="s">
        <v>520</v>
      </c>
      <c r="D378" s="98">
        <v>3853365071</v>
      </c>
      <c r="E378" s="98">
        <v>3884823854</v>
      </c>
      <c r="F378" s="98">
        <v>108327</v>
      </c>
      <c r="G378" s="98">
        <v>7738080598</v>
      </c>
    </row>
    <row r="379" spans="1:7" ht="15" hidden="1" customHeight="1" x14ac:dyDescent="0.25">
      <c r="A379" s="97" t="s">
        <v>521</v>
      </c>
      <c r="B379" s="249">
        <f t="shared" si="5"/>
        <v>13</v>
      </c>
      <c r="C379" s="97" t="s">
        <v>520</v>
      </c>
      <c r="D379" s="98">
        <v>3853365071</v>
      </c>
      <c r="E379" s="98">
        <v>3884823854</v>
      </c>
      <c r="F379" s="98">
        <v>108327</v>
      </c>
      <c r="G379" s="98">
        <v>7738080598</v>
      </c>
    </row>
    <row r="380" spans="1:7" ht="15" hidden="1" customHeight="1" x14ac:dyDescent="0.25">
      <c r="A380" s="97" t="s">
        <v>522</v>
      </c>
      <c r="B380" s="249">
        <f t="shared" si="5"/>
        <v>9</v>
      </c>
      <c r="C380" s="97" t="s">
        <v>523</v>
      </c>
      <c r="D380" s="98">
        <v>1202608500</v>
      </c>
      <c r="E380" s="98">
        <v>1226194700</v>
      </c>
      <c r="F380" s="98">
        <v>10600</v>
      </c>
      <c r="G380" s="98">
        <v>2428792600</v>
      </c>
    </row>
    <row r="381" spans="1:7" ht="15" hidden="1" customHeight="1" x14ac:dyDescent="0.25">
      <c r="A381" s="97" t="s">
        <v>524</v>
      </c>
      <c r="B381" s="249">
        <f t="shared" si="5"/>
        <v>13</v>
      </c>
      <c r="C381" s="97" t="s">
        <v>523</v>
      </c>
      <c r="D381" s="98">
        <v>1202608500</v>
      </c>
      <c r="E381" s="98">
        <v>1226194700</v>
      </c>
      <c r="F381" s="98">
        <v>10600</v>
      </c>
      <c r="G381" s="98">
        <v>2428792600</v>
      </c>
    </row>
    <row r="382" spans="1:7" ht="30" hidden="1" customHeight="1" x14ac:dyDescent="0.25">
      <c r="A382" s="97" t="s">
        <v>525</v>
      </c>
      <c r="B382" s="249">
        <f t="shared" si="5"/>
        <v>9</v>
      </c>
      <c r="C382" s="97" t="s">
        <v>526</v>
      </c>
      <c r="D382" s="98">
        <v>3506200614</v>
      </c>
      <c r="E382" s="98">
        <v>3681596610</v>
      </c>
      <c r="F382" s="98">
        <v>26000</v>
      </c>
      <c r="G382" s="98">
        <v>7187771224</v>
      </c>
    </row>
    <row r="383" spans="1:7" ht="30" hidden="1" customHeight="1" x14ac:dyDescent="0.25">
      <c r="A383" s="97" t="s">
        <v>527</v>
      </c>
      <c r="B383" s="249">
        <f t="shared" si="5"/>
        <v>13</v>
      </c>
      <c r="C383" s="97" t="s">
        <v>526</v>
      </c>
      <c r="D383" s="98">
        <v>3506200614</v>
      </c>
      <c r="E383" s="98">
        <v>3681596610</v>
      </c>
      <c r="F383" s="98">
        <v>26000</v>
      </c>
      <c r="G383" s="98">
        <v>7187771224</v>
      </c>
    </row>
    <row r="384" spans="1:7" ht="30" hidden="1" customHeight="1" x14ac:dyDescent="0.25">
      <c r="A384" s="97" t="s">
        <v>528</v>
      </c>
      <c r="B384" s="249">
        <f t="shared" si="5"/>
        <v>9</v>
      </c>
      <c r="C384" s="97" t="s">
        <v>529</v>
      </c>
      <c r="D384" s="98">
        <v>2845174596</v>
      </c>
      <c r="E384" s="98">
        <v>6400952921</v>
      </c>
      <c r="F384" s="98">
        <v>3681720073</v>
      </c>
      <c r="G384" s="98">
        <v>5564407444</v>
      </c>
    </row>
    <row r="385" spans="1:7" ht="30" hidden="1" customHeight="1" x14ac:dyDescent="0.25">
      <c r="A385" s="97" t="s">
        <v>530</v>
      </c>
      <c r="B385" s="249">
        <f t="shared" si="5"/>
        <v>13</v>
      </c>
      <c r="C385" s="97" t="s">
        <v>529</v>
      </c>
      <c r="D385" s="98">
        <v>2845174596</v>
      </c>
      <c r="E385" s="98">
        <v>6400952921</v>
      </c>
      <c r="F385" s="98">
        <v>3681720073</v>
      </c>
      <c r="G385" s="98">
        <v>5564407444</v>
      </c>
    </row>
    <row r="386" spans="1:7" x14ac:dyDescent="0.25">
      <c r="A386" s="97" t="s">
        <v>531</v>
      </c>
      <c r="B386" s="249">
        <f t="shared" si="5"/>
        <v>6</v>
      </c>
      <c r="C386" s="97" t="s">
        <v>532</v>
      </c>
      <c r="D386" s="98">
        <v>2200364000</v>
      </c>
      <c r="E386" s="98">
        <v>2351477500</v>
      </c>
      <c r="F386" s="98">
        <v>13100</v>
      </c>
      <c r="G386" s="98">
        <v>4551828400</v>
      </c>
    </row>
    <row r="387" spans="1:7" ht="15" hidden="1" customHeight="1" x14ac:dyDescent="0.25">
      <c r="A387" s="97" t="s">
        <v>533</v>
      </c>
      <c r="B387" s="249">
        <f t="shared" si="5"/>
        <v>9</v>
      </c>
      <c r="C387" s="97" t="s">
        <v>367</v>
      </c>
      <c r="D387" s="98">
        <v>1319946100</v>
      </c>
      <c r="E387" s="98">
        <v>1410603800</v>
      </c>
      <c r="F387" s="98">
        <v>7500</v>
      </c>
      <c r="G387" s="98">
        <v>2730542400</v>
      </c>
    </row>
    <row r="388" spans="1:7" ht="15" hidden="1" customHeight="1" x14ac:dyDescent="0.25">
      <c r="A388" s="97" t="s">
        <v>534</v>
      </c>
      <c r="B388" s="249">
        <f t="shared" si="5"/>
        <v>13</v>
      </c>
      <c r="C388" s="97" t="s">
        <v>367</v>
      </c>
      <c r="D388" s="98">
        <v>1319946100</v>
      </c>
      <c r="E388" s="98">
        <v>1410603800</v>
      </c>
      <c r="F388" s="98">
        <v>7500</v>
      </c>
      <c r="G388" s="98">
        <v>2730542400</v>
      </c>
    </row>
    <row r="389" spans="1:7" ht="15" hidden="1" customHeight="1" x14ac:dyDescent="0.25">
      <c r="A389" s="97" t="s">
        <v>535</v>
      </c>
      <c r="B389" s="249">
        <f t="shared" si="5"/>
        <v>9</v>
      </c>
      <c r="C389" s="97" t="s">
        <v>369</v>
      </c>
      <c r="D389" s="98">
        <v>220144600</v>
      </c>
      <c r="E389" s="98">
        <v>235261300</v>
      </c>
      <c r="F389" s="98">
        <v>1600</v>
      </c>
      <c r="G389" s="98">
        <v>455404300</v>
      </c>
    </row>
    <row r="390" spans="1:7" ht="15" hidden="1" customHeight="1" x14ac:dyDescent="0.25">
      <c r="A390" s="97" t="s">
        <v>536</v>
      </c>
      <c r="B390" s="249">
        <f t="shared" si="5"/>
        <v>13</v>
      </c>
      <c r="C390" s="97" t="s">
        <v>369</v>
      </c>
      <c r="D390" s="98">
        <v>220144600</v>
      </c>
      <c r="E390" s="98">
        <v>235261300</v>
      </c>
      <c r="F390" s="98">
        <v>1600</v>
      </c>
      <c r="G390" s="98">
        <v>455404300</v>
      </c>
    </row>
    <row r="391" spans="1:7" ht="15" hidden="1" customHeight="1" x14ac:dyDescent="0.25">
      <c r="A391" s="97" t="s">
        <v>537</v>
      </c>
      <c r="B391" s="249">
        <f t="shared" si="5"/>
        <v>9</v>
      </c>
      <c r="C391" s="97" t="s">
        <v>360</v>
      </c>
      <c r="D391" s="98">
        <v>220144600</v>
      </c>
      <c r="E391" s="98">
        <v>235261300</v>
      </c>
      <c r="F391" s="98">
        <v>1600</v>
      </c>
      <c r="G391" s="98">
        <v>455404300</v>
      </c>
    </row>
    <row r="392" spans="1:7" ht="15" hidden="1" customHeight="1" x14ac:dyDescent="0.25">
      <c r="A392" s="97" t="s">
        <v>538</v>
      </c>
      <c r="B392" s="249">
        <f t="shared" si="5"/>
        <v>13</v>
      </c>
      <c r="C392" s="97" t="s">
        <v>360</v>
      </c>
      <c r="D392" s="98">
        <v>220144600</v>
      </c>
      <c r="E392" s="98">
        <v>235261300</v>
      </c>
      <c r="F392" s="98">
        <v>1600</v>
      </c>
      <c r="G392" s="98">
        <v>455404300</v>
      </c>
    </row>
    <row r="393" spans="1:7" ht="15" hidden="1" customHeight="1" x14ac:dyDescent="0.25">
      <c r="A393" s="97" t="s">
        <v>539</v>
      </c>
      <c r="B393" s="249">
        <f t="shared" si="5"/>
        <v>9</v>
      </c>
      <c r="C393" s="97" t="s">
        <v>358</v>
      </c>
      <c r="D393" s="98">
        <v>440128700</v>
      </c>
      <c r="E393" s="98">
        <v>470351100</v>
      </c>
      <c r="F393" s="98">
        <v>2400</v>
      </c>
      <c r="G393" s="98">
        <v>910477400</v>
      </c>
    </row>
    <row r="394" spans="1:7" ht="15" hidden="1" customHeight="1" x14ac:dyDescent="0.25">
      <c r="A394" s="97" t="s">
        <v>540</v>
      </c>
      <c r="B394" s="249">
        <f t="shared" ref="B394:B457" si="6">LEN(A394)</f>
        <v>13</v>
      </c>
      <c r="C394" s="97" t="s">
        <v>358</v>
      </c>
      <c r="D394" s="98">
        <v>440128700</v>
      </c>
      <c r="E394" s="98">
        <v>470351100</v>
      </c>
      <c r="F394" s="98">
        <v>2400</v>
      </c>
      <c r="G394" s="98">
        <v>910477400</v>
      </c>
    </row>
    <row r="395" spans="1:7" x14ac:dyDescent="0.25">
      <c r="A395" s="97" t="s">
        <v>541</v>
      </c>
      <c r="B395" s="249">
        <f t="shared" si="6"/>
        <v>6</v>
      </c>
      <c r="C395" s="97" t="s">
        <v>542</v>
      </c>
      <c r="D395" s="98">
        <v>10192782907</v>
      </c>
      <c r="E395" s="98">
        <v>28500822245</v>
      </c>
      <c r="F395" s="98">
        <v>595103640</v>
      </c>
      <c r="G395" s="98">
        <v>38098501512</v>
      </c>
    </row>
    <row r="396" spans="1:7" ht="15" hidden="1" customHeight="1" x14ac:dyDescent="0.25">
      <c r="A396" s="97" t="s">
        <v>543</v>
      </c>
      <c r="B396" s="249">
        <f t="shared" si="6"/>
        <v>9</v>
      </c>
      <c r="C396" s="97" t="s">
        <v>389</v>
      </c>
      <c r="D396" s="98">
        <v>0</v>
      </c>
      <c r="E396" s="98">
        <v>3583106045</v>
      </c>
      <c r="F396" s="98">
        <v>0</v>
      </c>
      <c r="G396" s="98">
        <v>3583106045</v>
      </c>
    </row>
    <row r="397" spans="1:7" ht="15" hidden="1" customHeight="1" x14ac:dyDescent="0.25">
      <c r="A397" s="97" t="s">
        <v>544</v>
      </c>
      <c r="B397" s="249">
        <f t="shared" si="6"/>
        <v>13</v>
      </c>
      <c r="C397" s="97" t="s">
        <v>389</v>
      </c>
      <c r="D397" s="98">
        <v>0</v>
      </c>
      <c r="E397" s="98">
        <v>3583106045</v>
      </c>
      <c r="F397" s="98">
        <v>0</v>
      </c>
      <c r="G397" s="98">
        <v>3583106045</v>
      </c>
    </row>
    <row r="398" spans="1:7" ht="15" hidden="1" customHeight="1" x14ac:dyDescent="0.25">
      <c r="A398" s="97" t="s">
        <v>545</v>
      </c>
      <c r="B398" s="249">
        <f t="shared" si="6"/>
        <v>9</v>
      </c>
      <c r="C398" s="97" t="s">
        <v>386</v>
      </c>
      <c r="D398" s="98">
        <v>3682231234</v>
      </c>
      <c r="E398" s="98">
        <v>3809484860</v>
      </c>
      <c r="F398" s="98">
        <v>0</v>
      </c>
      <c r="G398" s="98">
        <v>7491716094</v>
      </c>
    </row>
    <row r="399" spans="1:7" ht="15" hidden="1" customHeight="1" x14ac:dyDescent="0.25">
      <c r="A399" s="97" t="s">
        <v>546</v>
      </c>
      <c r="B399" s="249">
        <f t="shared" si="6"/>
        <v>13</v>
      </c>
      <c r="C399" s="97" t="s">
        <v>386</v>
      </c>
      <c r="D399" s="98">
        <v>3682231234</v>
      </c>
      <c r="E399" s="98">
        <v>3809484860</v>
      </c>
      <c r="F399" s="98">
        <v>0</v>
      </c>
      <c r="G399" s="98">
        <v>7491716094</v>
      </c>
    </row>
    <row r="400" spans="1:7" ht="15" hidden="1" customHeight="1" x14ac:dyDescent="0.25">
      <c r="A400" s="97" t="s">
        <v>547</v>
      </c>
      <c r="B400" s="249">
        <f t="shared" si="6"/>
        <v>9</v>
      </c>
      <c r="C400" s="97" t="s">
        <v>392</v>
      </c>
      <c r="D400" s="98">
        <v>0</v>
      </c>
      <c r="E400" s="98">
        <v>2802521876</v>
      </c>
      <c r="F400" s="98">
        <v>0</v>
      </c>
      <c r="G400" s="98">
        <v>2802521876</v>
      </c>
    </row>
    <row r="401" spans="1:7" ht="15" hidden="1" customHeight="1" x14ac:dyDescent="0.25">
      <c r="A401" s="97" t="s">
        <v>548</v>
      </c>
      <c r="B401" s="249">
        <f t="shared" si="6"/>
        <v>13</v>
      </c>
      <c r="C401" s="97" t="s">
        <v>392</v>
      </c>
      <c r="D401" s="98">
        <v>0</v>
      </c>
      <c r="E401" s="98">
        <v>2802521876</v>
      </c>
      <c r="F401" s="98">
        <v>0</v>
      </c>
      <c r="G401" s="98">
        <v>2802521876</v>
      </c>
    </row>
    <row r="402" spans="1:7" ht="15" hidden="1" customHeight="1" x14ac:dyDescent="0.25">
      <c r="A402" s="97" t="s">
        <v>549</v>
      </c>
      <c r="B402" s="249">
        <f t="shared" si="6"/>
        <v>9</v>
      </c>
      <c r="C402" s="97" t="s">
        <v>398</v>
      </c>
      <c r="D402" s="98">
        <v>124263492</v>
      </c>
      <c r="E402" s="98">
        <v>7774275117</v>
      </c>
      <c r="F402" s="98">
        <v>211751412</v>
      </c>
      <c r="G402" s="98">
        <v>7686787197</v>
      </c>
    </row>
    <row r="403" spans="1:7" ht="15" hidden="1" customHeight="1" x14ac:dyDescent="0.25">
      <c r="A403" s="97" t="s">
        <v>550</v>
      </c>
      <c r="B403" s="249">
        <f t="shared" si="6"/>
        <v>13</v>
      </c>
      <c r="C403" s="97" t="s">
        <v>398</v>
      </c>
      <c r="D403" s="98">
        <v>124263492</v>
      </c>
      <c r="E403" s="98">
        <v>7774275117</v>
      </c>
      <c r="F403" s="98">
        <v>211751412</v>
      </c>
      <c r="G403" s="98">
        <v>7686787197</v>
      </c>
    </row>
    <row r="404" spans="1:7" ht="15" hidden="1" customHeight="1" x14ac:dyDescent="0.25">
      <c r="A404" s="97" t="s">
        <v>551</v>
      </c>
      <c r="B404" s="249">
        <f t="shared" si="6"/>
        <v>9</v>
      </c>
      <c r="C404" s="97" t="s">
        <v>395</v>
      </c>
      <c r="D404" s="98">
        <v>0</v>
      </c>
      <c r="E404" s="98">
        <v>3838705657</v>
      </c>
      <c r="F404" s="98">
        <v>0</v>
      </c>
      <c r="G404" s="98">
        <v>3838705657</v>
      </c>
    </row>
    <row r="405" spans="1:7" ht="15" hidden="1" customHeight="1" x14ac:dyDescent="0.25">
      <c r="A405" s="97" t="s">
        <v>552</v>
      </c>
      <c r="B405" s="249">
        <f t="shared" si="6"/>
        <v>13</v>
      </c>
      <c r="C405" s="97" t="s">
        <v>395</v>
      </c>
      <c r="D405" s="98">
        <v>0</v>
      </c>
      <c r="E405" s="98">
        <v>3838705657</v>
      </c>
      <c r="F405" s="98">
        <v>0</v>
      </c>
      <c r="G405" s="98">
        <v>3838705657</v>
      </c>
    </row>
    <row r="406" spans="1:7" ht="15" hidden="1" customHeight="1" x14ac:dyDescent="0.25">
      <c r="A406" s="97" t="s">
        <v>553</v>
      </c>
      <c r="B406" s="249">
        <f t="shared" si="6"/>
        <v>9</v>
      </c>
      <c r="C406" s="97" t="s">
        <v>406</v>
      </c>
      <c r="D406" s="98">
        <v>372431640</v>
      </c>
      <c r="E406" s="98">
        <v>351689278</v>
      </c>
      <c r="F406" s="98">
        <v>372431640</v>
      </c>
      <c r="G406" s="98">
        <v>351689278</v>
      </c>
    </row>
    <row r="407" spans="1:7" ht="15" hidden="1" customHeight="1" x14ac:dyDescent="0.25">
      <c r="A407" s="97" t="s">
        <v>554</v>
      </c>
      <c r="B407" s="249">
        <f t="shared" si="6"/>
        <v>13</v>
      </c>
      <c r="C407" s="97" t="s">
        <v>406</v>
      </c>
      <c r="D407" s="98">
        <v>372431640</v>
      </c>
      <c r="E407" s="98">
        <v>351689278</v>
      </c>
      <c r="F407" s="98">
        <v>372431640</v>
      </c>
      <c r="G407" s="98">
        <v>351689278</v>
      </c>
    </row>
    <row r="408" spans="1:7" ht="15" hidden="1" customHeight="1" x14ac:dyDescent="0.25">
      <c r="A408" s="97" t="s">
        <v>555</v>
      </c>
      <c r="B408" s="249">
        <f t="shared" si="6"/>
        <v>9</v>
      </c>
      <c r="C408" s="97" t="s">
        <v>408</v>
      </c>
      <c r="D408" s="98">
        <v>6013856541</v>
      </c>
      <c r="E408" s="98">
        <v>6341039412</v>
      </c>
      <c r="F408" s="98">
        <v>10920588</v>
      </c>
      <c r="G408" s="98">
        <v>12343975365</v>
      </c>
    </row>
    <row r="409" spans="1:7" ht="15" hidden="1" customHeight="1" x14ac:dyDescent="0.25">
      <c r="A409" s="97" t="s">
        <v>556</v>
      </c>
      <c r="B409" s="249">
        <f t="shared" si="6"/>
        <v>13</v>
      </c>
      <c r="C409" s="97" t="s">
        <v>408</v>
      </c>
      <c r="D409" s="98">
        <v>0</v>
      </c>
      <c r="E409" s="98">
        <v>181113770</v>
      </c>
      <c r="F409" s="98">
        <v>0</v>
      </c>
      <c r="G409" s="98">
        <v>181113770</v>
      </c>
    </row>
    <row r="410" spans="1:7" ht="15" hidden="1" customHeight="1" x14ac:dyDescent="0.25">
      <c r="A410" s="97" t="s">
        <v>557</v>
      </c>
      <c r="B410" s="249">
        <f t="shared" si="6"/>
        <v>13</v>
      </c>
      <c r="C410" s="97" t="s">
        <v>558</v>
      </c>
      <c r="D410" s="98">
        <v>223932095</v>
      </c>
      <c r="E410" s="98">
        <v>222990167</v>
      </c>
      <c r="F410" s="98">
        <v>0</v>
      </c>
      <c r="G410" s="98">
        <v>446922262</v>
      </c>
    </row>
    <row r="411" spans="1:7" ht="15" hidden="1" customHeight="1" x14ac:dyDescent="0.25">
      <c r="A411" s="97" t="s">
        <v>559</v>
      </c>
      <c r="B411" s="249">
        <f t="shared" si="6"/>
        <v>13</v>
      </c>
      <c r="C411" s="97" t="s">
        <v>560</v>
      </c>
      <c r="D411" s="98">
        <v>4956855910</v>
      </c>
      <c r="E411" s="98">
        <v>4976879351</v>
      </c>
      <c r="F411" s="98">
        <v>3161596</v>
      </c>
      <c r="G411" s="98">
        <v>9930573665</v>
      </c>
    </row>
    <row r="412" spans="1:7" ht="15" hidden="1" customHeight="1" x14ac:dyDescent="0.25">
      <c r="A412" s="97" t="s">
        <v>561</v>
      </c>
      <c r="B412" s="249">
        <f t="shared" si="6"/>
        <v>13</v>
      </c>
      <c r="C412" s="97" t="s">
        <v>562</v>
      </c>
      <c r="D412" s="98">
        <v>674236742</v>
      </c>
      <c r="E412" s="98">
        <v>766247818</v>
      </c>
      <c r="F412" s="98">
        <v>7758992</v>
      </c>
      <c r="G412" s="98">
        <v>1432725568</v>
      </c>
    </row>
    <row r="413" spans="1:7" ht="15" hidden="1" customHeight="1" x14ac:dyDescent="0.25">
      <c r="A413" s="97" t="s">
        <v>971</v>
      </c>
      <c r="B413" s="249">
        <f t="shared" si="6"/>
        <v>13</v>
      </c>
      <c r="C413" s="97" t="s">
        <v>970</v>
      </c>
      <c r="D413" s="98">
        <v>158831794</v>
      </c>
      <c r="E413" s="98">
        <v>193808306</v>
      </c>
      <c r="F413" s="98">
        <v>0</v>
      </c>
      <c r="G413" s="98">
        <v>352640100</v>
      </c>
    </row>
    <row r="414" spans="1:7" x14ac:dyDescent="0.25">
      <c r="A414" s="97" t="s">
        <v>1019</v>
      </c>
      <c r="B414" s="249">
        <f t="shared" si="6"/>
        <v>6</v>
      </c>
      <c r="C414" s="97" t="s">
        <v>1018</v>
      </c>
      <c r="D414" s="98">
        <v>0</v>
      </c>
      <c r="E414" s="98">
        <v>202157073</v>
      </c>
      <c r="F414" s="98">
        <v>2157076</v>
      </c>
      <c r="G414" s="98">
        <v>199999997</v>
      </c>
    </row>
    <row r="415" spans="1:7" ht="15" hidden="1" customHeight="1" x14ac:dyDescent="0.25">
      <c r="A415" s="97" t="s">
        <v>1017</v>
      </c>
      <c r="B415" s="249">
        <f t="shared" si="6"/>
        <v>9</v>
      </c>
      <c r="C415" s="97" t="s">
        <v>992</v>
      </c>
      <c r="D415" s="98">
        <v>0</v>
      </c>
      <c r="E415" s="98">
        <v>202157073</v>
      </c>
      <c r="F415" s="98">
        <v>2157076</v>
      </c>
      <c r="G415" s="98">
        <v>199999997</v>
      </c>
    </row>
    <row r="416" spans="1:7" ht="15" hidden="1" customHeight="1" x14ac:dyDescent="0.25">
      <c r="A416" s="97" t="s">
        <v>1016</v>
      </c>
      <c r="B416" s="249">
        <f t="shared" si="6"/>
        <v>13</v>
      </c>
      <c r="C416" s="97" t="s">
        <v>1015</v>
      </c>
      <c r="D416" s="98">
        <v>0</v>
      </c>
      <c r="E416" s="98">
        <v>202157073</v>
      </c>
      <c r="F416" s="98">
        <v>2157076</v>
      </c>
      <c r="G416" s="98">
        <v>199999997</v>
      </c>
    </row>
    <row r="417" spans="1:7" x14ac:dyDescent="0.25">
      <c r="A417" s="97" t="s">
        <v>563</v>
      </c>
      <c r="B417" s="249">
        <f t="shared" si="6"/>
        <v>6</v>
      </c>
      <c r="C417" s="97" t="s">
        <v>564</v>
      </c>
      <c r="D417" s="98">
        <v>2277988641.5700002</v>
      </c>
      <c r="E417" s="98">
        <v>32328394092.400002</v>
      </c>
      <c r="F417" s="98">
        <v>5418556420.4099998</v>
      </c>
      <c r="G417" s="98">
        <v>29187826313.560001</v>
      </c>
    </row>
    <row r="418" spans="1:7" ht="15" hidden="1" customHeight="1" x14ac:dyDescent="0.25">
      <c r="A418" s="97" t="s">
        <v>881</v>
      </c>
      <c r="B418" s="249">
        <f t="shared" si="6"/>
        <v>9</v>
      </c>
      <c r="C418" s="97" t="s">
        <v>879</v>
      </c>
      <c r="D418" s="98">
        <v>0</v>
      </c>
      <c r="E418" s="98">
        <v>1213333333</v>
      </c>
      <c r="F418" s="98">
        <v>280000000</v>
      </c>
      <c r="G418" s="98">
        <v>933333333</v>
      </c>
    </row>
    <row r="419" spans="1:7" ht="15" hidden="1" customHeight="1" x14ac:dyDescent="0.25">
      <c r="A419" s="97" t="s">
        <v>880</v>
      </c>
      <c r="B419" s="249">
        <f t="shared" si="6"/>
        <v>13</v>
      </c>
      <c r="C419" s="97" t="s">
        <v>879</v>
      </c>
      <c r="D419" s="98">
        <v>0</v>
      </c>
      <c r="E419" s="98">
        <v>1213333333</v>
      </c>
      <c r="F419" s="98">
        <v>280000000</v>
      </c>
      <c r="G419" s="98">
        <v>933333333</v>
      </c>
    </row>
    <row r="420" spans="1:7" ht="15" hidden="1" customHeight="1" x14ac:dyDescent="0.25">
      <c r="A420" s="97" t="s">
        <v>906</v>
      </c>
      <c r="B420" s="249">
        <f t="shared" si="6"/>
        <v>9</v>
      </c>
      <c r="C420" s="97" t="s">
        <v>904</v>
      </c>
      <c r="D420" s="98">
        <v>3420000</v>
      </c>
      <c r="E420" s="98">
        <v>394891241.19</v>
      </c>
      <c r="F420" s="98">
        <v>0</v>
      </c>
      <c r="G420" s="98">
        <v>398311241.19</v>
      </c>
    </row>
    <row r="421" spans="1:7" ht="15" hidden="1" customHeight="1" x14ac:dyDescent="0.25">
      <c r="A421" s="97" t="s">
        <v>905</v>
      </c>
      <c r="B421" s="249">
        <f t="shared" si="6"/>
        <v>13</v>
      </c>
      <c r="C421" s="97" t="s">
        <v>904</v>
      </c>
      <c r="D421" s="98">
        <v>3420000</v>
      </c>
      <c r="E421" s="98">
        <v>394891241.19</v>
      </c>
      <c r="F421" s="98">
        <v>0</v>
      </c>
      <c r="G421" s="98">
        <v>398311241.19</v>
      </c>
    </row>
    <row r="422" spans="1:7" ht="15" hidden="1" customHeight="1" x14ac:dyDescent="0.25">
      <c r="A422" s="97" t="s">
        <v>877</v>
      </c>
      <c r="B422" s="249">
        <f t="shared" si="6"/>
        <v>9</v>
      </c>
      <c r="C422" s="97" t="s">
        <v>875</v>
      </c>
      <c r="D422" s="98">
        <v>0</v>
      </c>
      <c r="E422" s="98">
        <v>847200000</v>
      </c>
      <c r="F422" s="98">
        <v>0</v>
      </c>
      <c r="G422" s="98">
        <v>847200000</v>
      </c>
    </row>
    <row r="423" spans="1:7" ht="15" hidden="1" customHeight="1" x14ac:dyDescent="0.25">
      <c r="A423" s="97" t="s">
        <v>876</v>
      </c>
      <c r="B423" s="249">
        <f t="shared" si="6"/>
        <v>13</v>
      </c>
      <c r="C423" s="97" t="s">
        <v>875</v>
      </c>
      <c r="D423" s="98">
        <v>0</v>
      </c>
      <c r="E423" s="98">
        <v>847200000</v>
      </c>
      <c r="F423" s="98">
        <v>0</v>
      </c>
      <c r="G423" s="98">
        <v>847200000</v>
      </c>
    </row>
    <row r="424" spans="1:7" ht="15" hidden="1" customHeight="1" x14ac:dyDescent="0.25">
      <c r="A424" s="97" t="s">
        <v>565</v>
      </c>
      <c r="B424" s="249">
        <f t="shared" si="6"/>
        <v>9</v>
      </c>
      <c r="C424" s="97" t="s">
        <v>371</v>
      </c>
      <c r="D424" s="98">
        <v>912645455.97000003</v>
      </c>
      <c r="E424" s="98">
        <v>5066446767.0799999</v>
      </c>
      <c r="F424" s="98">
        <v>4572584714.4300003</v>
      </c>
      <c r="G424" s="98">
        <v>1406507508.6199999</v>
      </c>
    </row>
    <row r="425" spans="1:7" ht="15" hidden="1" customHeight="1" x14ac:dyDescent="0.25">
      <c r="A425" s="97" t="s">
        <v>566</v>
      </c>
      <c r="B425" s="249">
        <f t="shared" si="6"/>
        <v>13</v>
      </c>
      <c r="C425" s="97" t="s">
        <v>371</v>
      </c>
      <c r="D425" s="98">
        <v>912645455.97000003</v>
      </c>
      <c r="E425" s="98">
        <v>5066446767.0799999</v>
      </c>
      <c r="F425" s="98">
        <v>4572584714.4300003</v>
      </c>
      <c r="G425" s="98">
        <v>1406507508.6199999</v>
      </c>
    </row>
    <row r="426" spans="1:7" ht="15" hidden="1" customHeight="1" x14ac:dyDescent="0.25">
      <c r="A426" s="97" t="s">
        <v>567</v>
      </c>
      <c r="B426" s="249">
        <f t="shared" si="6"/>
        <v>9</v>
      </c>
      <c r="C426" s="97" t="s">
        <v>41</v>
      </c>
      <c r="D426" s="98">
        <v>310524300.60000002</v>
      </c>
      <c r="E426" s="98">
        <v>926069157.57000005</v>
      </c>
      <c r="F426" s="98">
        <v>14579618.5</v>
      </c>
      <c r="G426" s="98">
        <v>1222013839.6700001</v>
      </c>
    </row>
    <row r="427" spans="1:7" ht="15" hidden="1" customHeight="1" x14ac:dyDescent="0.25">
      <c r="A427" s="97" t="s">
        <v>568</v>
      </c>
      <c r="B427" s="249">
        <f t="shared" si="6"/>
        <v>13</v>
      </c>
      <c r="C427" s="97" t="s">
        <v>41</v>
      </c>
      <c r="D427" s="98">
        <v>310524300.60000002</v>
      </c>
      <c r="E427" s="98">
        <v>926069157.57000005</v>
      </c>
      <c r="F427" s="98">
        <v>14579618.5</v>
      </c>
      <c r="G427" s="98">
        <v>1222013839.6700001</v>
      </c>
    </row>
    <row r="428" spans="1:7" ht="15" hidden="1" customHeight="1" x14ac:dyDescent="0.25">
      <c r="A428" s="97" t="s">
        <v>874</v>
      </c>
      <c r="B428" s="249">
        <f t="shared" si="6"/>
        <v>9</v>
      </c>
      <c r="C428" s="97" t="s">
        <v>350</v>
      </c>
      <c r="D428" s="98">
        <v>6975060</v>
      </c>
      <c r="E428" s="98">
        <v>15070598</v>
      </c>
      <c r="F428" s="98">
        <v>571760</v>
      </c>
      <c r="G428" s="98">
        <v>21473898</v>
      </c>
    </row>
    <row r="429" spans="1:7" ht="15" hidden="1" customHeight="1" x14ac:dyDescent="0.25">
      <c r="A429" s="97" t="s">
        <v>873</v>
      </c>
      <c r="B429" s="249">
        <f t="shared" si="6"/>
        <v>13</v>
      </c>
      <c r="C429" s="97" t="s">
        <v>350</v>
      </c>
      <c r="D429" s="98">
        <v>6975060</v>
      </c>
      <c r="E429" s="98">
        <v>15070598</v>
      </c>
      <c r="F429" s="98">
        <v>571760</v>
      </c>
      <c r="G429" s="98">
        <v>21473898</v>
      </c>
    </row>
    <row r="430" spans="1:7" ht="15" hidden="1" customHeight="1" x14ac:dyDescent="0.25">
      <c r="A430" s="97" t="s">
        <v>903</v>
      </c>
      <c r="B430" s="249">
        <f t="shared" si="6"/>
        <v>9</v>
      </c>
      <c r="C430" s="97" t="s">
        <v>901</v>
      </c>
      <c r="D430" s="98">
        <v>119751498</v>
      </c>
      <c r="E430" s="98">
        <v>632033447</v>
      </c>
      <c r="F430" s="98">
        <v>82450</v>
      </c>
      <c r="G430" s="98">
        <v>751702495</v>
      </c>
    </row>
    <row r="431" spans="1:7" ht="15" hidden="1" customHeight="1" x14ac:dyDescent="0.25">
      <c r="A431" s="97" t="s">
        <v>902</v>
      </c>
      <c r="B431" s="249">
        <f t="shared" si="6"/>
        <v>13</v>
      </c>
      <c r="C431" s="97" t="s">
        <v>901</v>
      </c>
      <c r="D431" s="98">
        <v>119751498</v>
      </c>
      <c r="E431" s="98">
        <v>632033447</v>
      </c>
      <c r="F431" s="98">
        <v>82450</v>
      </c>
      <c r="G431" s="98">
        <v>751702495</v>
      </c>
    </row>
    <row r="432" spans="1:7" ht="15" hidden="1" customHeight="1" x14ac:dyDescent="0.25">
      <c r="A432" s="97" t="s">
        <v>1001</v>
      </c>
      <c r="B432" s="249">
        <f t="shared" si="6"/>
        <v>9</v>
      </c>
      <c r="C432" s="97" t="s">
        <v>1002</v>
      </c>
      <c r="D432" s="98">
        <v>0</v>
      </c>
      <c r="E432" s="98">
        <v>3420772261</v>
      </c>
      <c r="F432" s="98">
        <v>0</v>
      </c>
      <c r="G432" s="98">
        <v>3420772261</v>
      </c>
    </row>
    <row r="433" spans="1:7" ht="15" hidden="1" customHeight="1" x14ac:dyDescent="0.25">
      <c r="A433" s="97" t="s">
        <v>1003</v>
      </c>
      <c r="B433" s="249">
        <f t="shared" si="6"/>
        <v>13</v>
      </c>
      <c r="C433" s="97" t="s">
        <v>1002</v>
      </c>
      <c r="D433" s="98">
        <v>0</v>
      </c>
      <c r="E433" s="98">
        <v>3420772261</v>
      </c>
      <c r="F433" s="98">
        <v>0</v>
      </c>
      <c r="G433" s="98">
        <v>3420772261</v>
      </c>
    </row>
    <row r="434" spans="1:7" ht="15" hidden="1" customHeight="1" x14ac:dyDescent="0.25">
      <c r="A434" s="97" t="s">
        <v>872</v>
      </c>
      <c r="B434" s="249">
        <f t="shared" si="6"/>
        <v>9</v>
      </c>
      <c r="C434" s="97" t="s">
        <v>870</v>
      </c>
      <c r="D434" s="98">
        <v>0</v>
      </c>
      <c r="E434" s="98">
        <v>1435474232.26</v>
      </c>
      <c r="F434" s="98">
        <v>0</v>
      </c>
      <c r="G434" s="98">
        <v>1435474232.26</v>
      </c>
    </row>
    <row r="435" spans="1:7" ht="15" hidden="1" customHeight="1" x14ac:dyDescent="0.25">
      <c r="A435" s="97" t="s">
        <v>871</v>
      </c>
      <c r="B435" s="249">
        <f t="shared" si="6"/>
        <v>13</v>
      </c>
      <c r="C435" s="97" t="s">
        <v>870</v>
      </c>
      <c r="D435" s="98">
        <v>0</v>
      </c>
      <c r="E435" s="98">
        <v>1435474232.26</v>
      </c>
      <c r="F435" s="98">
        <v>0</v>
      </c>
      <c r="G435" s="98">
        <v>1435474232.26</v>
      </c>
    </row>
    <row r="436" spans="1:7" ht="15" hidden="1" customHeight="1" x14ac:dyDescent="0.25">
      <c r="A436" s="97" t="s">
        <v>894</v>
      </c>
      <c r="B436" s="249">
        <f t="shared" si="6"/>
        <v>9</v>
      </c>
      <c r="C436" s="97" t="s">
        <v>892</v>
      </c>
      <c r="D436" s="98">
        <v>0</v>
      </c>
      <c r="E436" s="98">
        <v>39400640</v>
      </c>
      <c r="F436" s="98">
        <v>0</v>
      </c>
      <c r="G436" s="98">
        <v>39400640</v>
      </c>
    </row>
    <row r="437" spans="1:7" ht="15" hidden="1" customHeight="1" x14ac:dyDescent="0.25">
      <c r="A437" s="97" t="s">
        <v>893</v>
      </c>
      <c r="B437" s="249">
        <f t="shared" si="6"/>
        <v>13</v>
      </c>
      <c r="C437" s="97" t="s">
        <v>892</v>
      </c>
      <c r="D437" s="98">
        <v>0</v>
      </c>
      <c r="E437" s="98">
        <v>39400640</v>
      </c>
      <c r="F437" s="98">
        <v>0</v>
      </c>
      <c r="G437" s="98">
        <v>39400640</v>
      </c>
    </row>
    <row r="438" spans="1:7" ht="15" hidden="1" customHeight="1" x14ac:dyDescent="0.25">
      <c r="A438" s="97" t="s">
        <v>569</v>
      </c>
      <c r="B438" s="249">
        <f t="shared" si="6"/>
        <v>9</v>
      </c>
      <c r="C438" s="97" t="s">
        <v>296</v>
      </c>
      <c r="D438" s="98">
        <v>924672327</v>
      </c>
      <c r="E438" s="98">
        <v>12894549007</v>
      </c>
      <c r="F438" s="98">
        <v>366540999</v>
      </c>
      <c r="G438" s="98">
        <v>13452680335</v>
      </c>
    </row>
    <row r="439" spans="1:7" ht="15" hidden="1" customHeight="1" x14ac:dyDescent="0.25">
      <c r="A439" s="97" t="s">
        <v>570</v>
      </c>
      <c r="B439" s="249">
        <f t="shared" si="6"/>
        <v>13</v>
      </c>
      <c r="C439" s="97" t="s">
        <v>296</v>
      </c>
      <c r="D439" s="98">
        <v>924672327</v>
      </c>
      <c r="E439" s="98">
        <v>12894549007</v>
      </c>
      <c r="F439" s="98">
        <v>366540999</v>
      </c>
      <c r="G439" s="98">
        <v>13452680335</v>
      </c>
    </row>
    <row r="440" spans="1:7" ht="15" hidden="1" customHeight="1" x14ac:dyDescent="0.25">
      <c r="A440" s="97" t="s">
        <v>869</v>
      </c>
      <c r="B440" s="249">
        <f t="shared" si="6"/>
        <v>9</v>
      </c>
      <c r="C440" s="97" t="s">
        <v>305</v>
      </c>
      <c r="D440" s="98">
        <v>0</v>
      </c>
      <c r="E440" s="98">
        <v>5443153408.3000002</v>
      </c>
      <c r="F440" s="98">
        <v>184196878.47999999</v>
      </c>
      <c r="G440" s="98">
        <v>5258956529.8199997</v>
      </c>
    </row>
    <row r="441" spans="1:7" ht="15" hidden="1" customHeight="1" x14ac:dyDescent="0.25">
      <c r="A441" s="97" t="s">
        <v>868</v>
      </c>
      <c r="B441" s="249">
        <f t="shared" si="6"/>
        <v>13</v>
      </c>
      <c r="C441" s="97" t="s">
        <v>305</v>
      </c>
      <c r="D441" s="98">
        <v>0</v>
      </c>
      <c r="E441" s="98">
        <v>5443153408.3000002</v>
      </c>
      <c r="F441" s="98">
        <v>184196878.47999999</v>
      </c>
      <c r="G441" s="98">
        <v>5258956529.8199997</v>
      </c>
    </row>
    <row r="442" spans="1:7" x14ac:dyDescent="0.25">
      <c r="A442" s="97" t="s">
        <v>878</v>
      </c>
      <c r="B442" s="249">
        <f t="shared" si="6"/>
        <v>6</v>
      </c>
      <c r="C442" s="97" t="s">
        <v>337</v>
      </c>
      <c r="D442" s="98">
        <v>514400</v>
      </c>
      <c r="E442" s="98">
        <v>101253100</v>
      </c>
      <c r="F442" s="98">
        <v>0</v>
      </c>
      <c r="G442" s="98">
        <v>101767500</v>
      </c>
    </row>
    <row r="443" spans="1:7" ht="15" hidden="1" customHeight="1" x14ac:dyDescent="0.25">
      <c r="A443" s="97" t="s">
        <v>1008</v>
      </c>
      <c r="B443" s="249">
        <f t="shared" si="6"/>
        <v>9</v>
      </c>
      <c r="C443" s="97" t="s">
        <v>987</v>
      </c>
      <c r="D443" s="98">
        <v>0</v>
      </c>
      <c r="E443" s="98">
        <v>74953000</v>
      </c>
      <c r="F443" s="98">
        <v>0</v>
      </c>
      <c r="G443" s="98">
        <v>74953000</v>
      </c>
    </row>
    <row r="444" spans="1:7" ht="15" hidden="1" customHeight="1" x14ac:dyDescent="0.25">
      <c r="A444" s="97" t="s">
        <v>1009</v>
      </c>
      <c r="B444" s="249">
        <f t="shared" si="6"/>
        <v>13</v>
      </c>
      <c r="C444" s="97" t="s">
        <v>987</v>
      </c>
      <c r="D444" s="98">
        <v>0</v>
      </c>
      <c r="E444" s="98">
        <v>74953000</v>
      </c>
      <c r="F444" s="98">
        <v>0</v>
      </c>
      <c r="G444" s="98">
        <v>74953000</v>
      </c>
    </row>
    <row r="445" spans="1:7" ht="15" hidden="1" customHeight="1" x14ac:dyDescent="0.25">
      <c r="A445" s="97" t="s">
        <v>1012</v>
      </c>
      <c r="B445" s="249">
        <f t="shared" si="6"/>
        <v>9</v>
      </c>
      <c r="C445" s="97" t="s">
        <v>990</v>
      </c>
      <c r="D445" s="98">
        <v>0</v>
      </c>
      <c r="E445" s="98">
        <v>26225900</v>
      </c>
      <c r="F445" s="98">
        <v>0</v>
      </c>
      <c r="G445" s="98">
        <v>26225900</v>
      </c>
    </row>
    <row r="446" spans="1:7" ht="15" hidden="1" customHeight="1" x14ac:dyDescent="0.25">
      <c r="A446" s="97" t="s">
        <v>1013</v>
      </c>
      <c r="B446" s="249">
        <f t="shared" si="6"/>
        <v>13</v>
      </c>
      <c r="C446" s="97" t="s">
        <v>990</v>
      </c>
      <c r="D446" s="98">
        <v>0</v>
      </c>
      <c r="E446" s="98">
        <v>26225900</v>
      </c>
      <c r="F446" s="98">
        <v>0</v>
      </c>
      <c r="G446" s="98">
        <v>26225900</v>
      </c>
    </row>
    <row r="447" spans="1:7" ht="15" hidden="1" customHeight="1" x14ac:dyDescent="0.25">
      <c r="A447" s="97" t="s">
        <v>938</v>
      </c>
      <c r="B447" s="249">
        <f t="shared" si="6"/>
        <v>9</v>
      </c>
      <c r="C447" s="97" t="s">
        <v>939</v>
      </c>
      <c r="D447" s="98">
        <v>514400</v>
      </c>
      <c r="E447" s="98">
        <v>74200</v>
      </c>
      <c r="F447" s="98">
        <v>0</v>
      </c>
      <c r="G447" s="98">
        <v>588600</v>
      </c>
    </row>
    <row r="448" spans="1:7" ht="15" hidden="1" customHeight="1" x14ac:dyDescent="0.25">
      <c r="A448" s="97" t="s">
        <v>940</v>
      </c>
      <c r="B448" s="249">
        <f t="shared" si="6"/>
        <v>13</v>
      </c>
      <c r="C448" s="97" t="s">
        <v>939</v>
      </c>
      <c r="D448" s="98">
        <v>514400</v>
      </c>
      <c r="E448" s="98">
        <v>74200</v>
      </c>
      <c r="F448" s="98">
        <v>0</v>
      </c>
      <c r="G448" s="98">
        <v>588600</v>
      </c>
    </row>
    <row r="449" spans="1:7" ht="30" hidden="1" customHeight="1" x14ac:dyDescent="0.25">
      <c r="A449" s="97" t="s">
        <v>571</v>
      </c>
      <c r="B449" s="249">
        <f t="shared" si="6"/>
        <v>3</v>
      </c>
      <c r="C449" s="97" t="s">
        <v>572</v>
      </c>
      <c r="D449" s="98">
        <v>2456408439.1300001</v>
      </c>
      <c r="E449" s="98">
        <v>2798429210.3699999</v>
      </c>
      <c r="F449" s="98">
        <v>429423114.45999998</v>
      </c>
      <c r="G449" s="98">
        <v>4825414535.04</v>
      </c>
    </row>
    <row r="450" spans="1:7" x14ac:dyDescent="0.25">
      <c r="A450" s="97" t="s">
        <v>573</v>
      </c>
      <c r="B450" s="249">
        <f t="shared" si="6"/>
        <v>6</v>
      </c>
      <c r="C450" s="97" t="s">
        <v>574</v>
      </c>
      <c r="D450" s="98">
        <v>1131981713.9000001</v>
      </c>
      <c r="E450" s="98">
        <v>1526761512.48</v>
      </c>
      <c r="F450" s="98">
        <v>379423114.45999998</v>
      </c>
      <c r="G450" s="98">
        <v>2279320111.9200001</v>
      </c>
    </row>
    <row r="451" spans="1:7" ht="15" hidden="1" customHeight="1" x14ac:dyDescent="0.25">
      <c r="A451" s="97" t="s">
        <v>575</v>
      </c>
      <c r="B451" s="249">
        <f t="shared" si="6"/>
        <v>9</v>
      </c>
      <c r="C451" s="97" t="s">
        <v>158</v>
      </c>
      <c r="D451" s="98">
        <v>329828074.25999999</v>
      </c>
      <c r="E451" s="98">
        <v>439770764.25999999</v>
      </c>
      <c r="F451" s="98">
        <v>109942691.42</v>
      </c>
      <c r="G451" s="98">
        <v>659656147.10000002</v>
      </c>
    </row>
    <row r="452" spans="1:7" ht="15" hidden="1" customHeight="1" x14ac:dyDescent="0.25">
      <c r="A452" s="97" t="s">
        <v>576</v>
      </c>
      <c r="B452" s="249">
        <f t="shared" si="6"/>
        <v>13</v>
      </c>
      <c r="C452" s="97" t="s">
        <v>99</v>
      </c>
      <c r="D452" s="98">
        <v>329828074.25999999</v>
      </c>
      <c r="E452" s="98">
        <v>439770764.25999999</v>
      </c>
      <c r="F452" s="98">
        <v>109942691.42</v>
      </c>
      <c r="G452" s="98">
        <v>659656147.10000002</v>
      </c>
    </row>
    <row r="453" spans="1:7" ht="15" hidden="1" customHeight="1" x14ac:dyDescent="0.25">
      <c r="A453" s="97" t="s">
        <v>577</v>
      </c>
      <c r="B453" s="249">
        <f t="shared" si="6"/>
        <v>9</v>
      </c>
      <c r="C453" s="97" t="s">
        <v>80</v>
      </c>
      <c r="D453" s="98">
        <v>15599568.42</v>
      </c>
      <c r="E453" s="98">
        <v>20799424.420000002</v>
      </c>
      <c r="F453" s="98">
        <v>5199856.1399999997</v>
      </c>
      <c r="G453" s="98">
        <v>31199136.699999999</v>
      </c>
    </row>
    <row r="454" spans="1:7" ht="15" hidden="1" customHeight="1" x14ac:dyDescent="0.25">
      <c r="A454" s="97" t="s">
        <v>578</v>
      </c>
      <c r="B454" s="249">
        <f t="shared" si="6"/>
        <v>13</v>
      </c>
      <c r="C454" s="97" t="s">
        <v>81</v>
      </c>
      <c r="D454" s="98">
        <v>15599568.42</v>
      </c>
      <c r="E454" s="98">
        <v>20799424.420000002</v>
      </c>
      <c r="F454" s="98">
        <v>5199856.1399999997</v>
      </c>
      <c r="G454" s="98">
        <v>31199136.699999999</v>
      </c>
    </row>
    <row r="455" spans="1:7" ht="15" hidden="1" customHeight="1" x14ac:dyDescent="0.25">
      <c r="A455" s="97" t="s">
        <v>579</v>
      </c>
      <c r="B455" s="249">
        <f t="shared" si="6"/>
        <v>9</v>
      </c>
      <c r="C455" s="97" t="s">
        <v>163</v>
      </c>
      <c r="D455" s="98">
        <v>160638.45000000001</v>
      </c>
      <c r="E455" s="98">
        <v>214183.45</v>
      </c>
      <c r="F455" s="98">
        <v>53546.15</v>
      </c>
      <c r="G455" s="98">
        <v>321275.75</v>
      </c>
    </row>
    <row r="456" spans="1:7" ht="15" hidden="1" customHeight="1" x14ac:dyDescent="0.25">
      <c r="A456" s="97" t="s">
        <v>580</v>
      </c>
      <c r="B456" s="249">
        <f t="shared" si="6"/>
        <v>13</v>
      </c>
      <c r="C456" s="97" t="s">
        <v>108</v>
      </c>
      <c r="D456" s="98">
        <v>160638.45000000001</v>
      </c>
      <c r="E456" s="98">
        <v>214183.45</v>
      </c>
      <c r="F456" s="98">
        <v>53546.15</v>
      </c>
      <c r="G456" s="98">
        <v>321275.75</v>
      </c>
    </row>
    <row r="457" spans="1:7" ht="15" hidden="1" customHeight="1" x14ac:dyDescent="0.25">
      <c r="A457" s="97" t="s">
        <v>581</v>
      </c>
      <c r="B457" s="249">
        <f t="shared" si="6"/>
        <v>9</v>
      </c>
      <c r="C457" s="97" t="s">
        <v>56</v>
      </c>
      <c r="D457" s="98">
        <v>423407558.00999999</v>
      </c>
      <c r="E457" s="98">
        <v>575093898.35000002</v>
      </c>
      <c r="F457" s="98">
        <v>143773450.44999999</v>
      </c>
      <c r="G457" s="98">
        <v>854728005.90999997</v>
      </c>
    </row>
    <row r="458" spans="1:7" ht="15" hidden="1" customHeight="1" x14ac:dyDescent="0.25">
      <c r="A458" s="97" t="s">
        <v>582</v>
      </c>
      <c r="B458" s="249">
        <f t="shared" ref="B458:B521" si="7">LEN(A458)</f>
        <v>13</v>
      </c>
      <c r="C458" s="97" t="s">
        <v>57</v>
      </c>
      <c r="D458" s="98">
        <v>7785514.9500000002</v>
      </c>
      <c r="E458" s="98">
        <v>10380687.949999999</v>
      </c>
      <c r="F458" s="98">
        <v>2595171.65</v>
      </c>
      <c r="G458" s="98">
        <v>15571031.25</v>
      </c>
    </row>
    <row r="459" spans="1:7" ht="15" hidden="1" customHeight="1" x14ac:dyDescent="0.25">
      <c r="A459" s="97" t="s">
        <v>583</v>
      </c>
      <c r="B459" s="249">
        <f t="shared" si="7"/>
        <v>13</v>
      </c>
      <c r="C459" s="97" t="s">
        <v>59</v>
      </c>
      <c r="D459" s="98">
        <v>415622043.06</v>
      </c>
      <c r="E459" s="98">
        <v>564713210.39999998</v>
      </c>
      <c r="F459" s="98">
        <v>141178278.80000001</v>
      </c>
      <c r="G459" s="98">
        <v>839156974.65999997</v>
      </c>
    </row>
    <row r="460" spans="1:7" ht="15" hidden="1" customHeight="1" x14ac:dyDescent="0.25">
      <c r="A460" s="97" t="s">
        <v>584</v>
      </c>
      <c r="B460" s="249">
        <f t="shared" si="7"/>
        <v>9</v>
      </c>
      <c r="C460" s="97" t="s">
        <v>60</v>
      </c>
      <c r="D460" s="98">
        <v>365467.98</v>
      </c>
      <c r="E460" s="98">
        <v>487288.98</v>
      </c>
      <c r="F460" s="98">
        <v>121822.66</v>
      </c>
      <c r="G460" s="98">
        <v>730934.3</v>
      </c>
    </row>
    <row r="461" spans="1:7" ht="15" hidden="1" customHeight="1" x14ac:dyDescent="0.25">
      <c r="A461" s="97" t="s">
        <v>585</v>
      </c>
      <c r="B461" s="249">
        <f t="shared" si="7"/>
        <v>13</v>
      </c>
      <c r="C461" s="97" t="s">
        <v>61</v>
      </c>
      <c r="D461" s="98">
        <v>365467.98</v>
      </c>
      <c r="E461" s="98">
        <v>487288.98</v>
      </c>
      <c r="F461" s="98">
        <v>121822.66</v>
      </c>
      <c r="G461" s="98">
        <v>730934.3</v>
      </c>
    </row>
    <row r="462" spans="1:7" ht="15" hidden="1" customHeight="1" x14ac:dyDescent="0.25">
      <c r="A462" s="97" t="s">
        <v>586</v>
      </c>
      <c r="B462" s="249">
        <f t="shared" si="7"/>
        <v>9</v>
      </c>
      <c r="C462" s="97" t="s">
        <v>63</v>
      </c>
      <c r="D462" s="98">
        <v>43383676.299999997</v>
      </c>
      <c r="E462" s="98">
        <v>58190357.710000001</v>
      </c>
      <c r="F462" s="98">
        <v>14585510.18</v>
      </c>
      <c r="G462" s="98">
        <v>86988523.829999998</v>
      </c>
    </row>
    <row r="463" spans="1:7" ht="15" hidden="1" customHeight="1" x14ac:dyDescent="0.25">
      <c r="A463" s="97" t="s">
        <v>587</v>
      </c>
      <c r="B463" s="249">
        <f t="shared" si="7"/>
        <v>13</v>
      </c>
      <c r="C463" s="97" t="s">
        <v>65</v>
      </c>
      <c r="D463" s="98">
        <v>28980240.949999999</v>
      </c>
      <c r="E463" s="98">
        <v>38572389.700000003</v>
      </c>
      <c r="F463" s="98">
        <v>9636382.3699999992</v>
      </c>
      <c r="G463" s="98">
        <v>57916248.280000001</v>
      </c>
    </row>
    <row r="464" spans="1:7" ht="15" hidden="1" customHeight="1" x14ac:dyDescent="0.25">
      <c r="A464" s="97" t="s">
        <v>588</v>
      </c>
      <c r="B464" s="249">
        <f t="shared" si="7"/>
        <v>13</v>
      </c>
      <c r="C464" s="97" t="s">
        <v>67</v>
      </c>
      <c r="D464" s="98">
        <v>14288624.779999999</v>
      </c>
      <c r="E464" s="98">
        <v>19464888.440000001</v>
      </c>
      <c r="F464" s="98">
        <v>4910857.62</v>
      </c>
      <c r="G464" s="98">
        <v>28842655.600000001</v>
      </c>
    </row>
    <row r="465" spans="1:7" ht="30" hidden="1" customHeight="1" x14ac:dyDescent="0.25">
      <c r="A465" s="97" t="s">
        <v>589</v>
      </c>
      <c r="B465" s="249">
        <f t="shared" si="7"/>
        <v>13</v>
      </c>
      <c r="C465" s="97" t="s">
        <v>88</v>
      </c>
      <c r="D465" s="98">
        <v>114810.57</v>
      </c>
      <c r="E465" s="98">
        <v>153079.57</v>
      </c>
      <c r="F465" s="98">
        <v>38270.19</v>
      </c>
      <c r="G465" s="98">
        <v>229619.95</v>
      </c>
    </row>
    <row r="466" spans="1:7" ht="15" hidden="1" customHeight="1" x14ac:dyDescent="0.25">
      <c r="A466" s="97" t="s">
        <v>590</v>
      </c>
      <c r="B466" s="249">
        <f t="shared" si="7"/>
        <v>9</v>
      </c>
      <c r="C466" s="97" t="s">
        <v>69</v>
      </c>
      <c r="D466" s="98">
        <v>225938818.84999999</v>
      </c>
      <c r="E466" s="98">
        <v>337298851.37</v>
      </c>
      <c r="F466" s="98">
        <v>82247326.680000007</v>
      </c>
      <c r="G466" s="98">
        <v>480990343.54000002</v>
      </c>
    </row>
    <row r="467" spans="1:7" ht="15" hidden="1" customHeight="1" x14ac:dyDescent="0.25">
      <c r="A467" s="97" t="s">
        <v>591</v>
      </c>
      <c r="B467" s="249">
        <f t="shared" si="7"/>
        <v>13</v>
      </c>
      <c r="C467" s="97" t="s">
        <v>71</v>
      </c>
      <c r="D467" s="98">
        <v>91767934.849999994</v>
      </c>
      <c r="E467" s="98">
        <v>141504772.16999999</v>
      </c>
      <c r="F467" s="98">
        <v>33235845.899999999</v>
      </c>
      <c r="G467" s="98">
        <v>200036861.12</v>
      </c>
    </row>
    <row r="468" spans="1:7" ht="15" hidden="1" customHeight="1" x14ac:dyDescent="0.25">
      <c r="A468" s="97" t="s">
        <v>592</v>
      </c>
      <c r="B468" s="249">
        <f t="shared" si="7"/>
        <v>13</v>
      </c>
      <c r="C468" s="97" t="s">
        <v>73</v>
      </c>
      <c r="D468" s="98">
        <v>132262253.25</v>
      </c>
      <c r="E468" s="98">
        <v>193294876.28</v>
      </c>
      <c r="F468" s="98">
        <v>48386682.140000001</v>
      </c>
      <c r="G468" s="98">
        <v>277170447.38999999</v>
      </c>
    </row>
    <row r="469" spans="1:7" ht="15" hidden="1" customHeight="1" x14ac:dyDescent="0.25">
      <c r="A469" s="97" t="s">
        <v>593</v>
      </c>
      <c r="B469" s="249">
        <f t="shared" si="7"/>
        <v>13</v>
      </c>
      <c r="C469" s="97" t="s">
        <v>74</v>
      </c>
      <c r="D469" s="98">
        <v>1908630.75</v>
      </c>
      <c r="E469" s="98">
        <v>2499202.92</v>
      </c>
      <c r="F469" s="98">
        <v>624798.64</v>
      </c>
      <c r="G469" s="98">
        <v>3783035.03</v>
      </c>
    </row>
    <row r="470" spans="1:7" ht="15" hidden="1" customHeight="1" x14ac:dyDescent="0.25">
      <c r="A470" s="97" t="s">
        <v>594</v>
      </c>
      <c r="B470" s="249">
        <f t="shared" si="7"/>
        <v>9</v>
      </c>
      <c r="C470" s="97" t="s">
        <v>75</v>
      </c>
      <c r="D470" s="98">
        <v>11748438.6</v>
      </c>
      <c r="E470" s="98">
        <v>15664585.6</v>
      </c>
      <c r="F470" s="98">
        <v>3916146.2</v>
      </c>
      <c r="G470" s="98">
        <v>23496878</v>
      </c>
    </row>
    <row r="471" spans="1:7" ht="15" hidden="1" customHeight="1" x14ac:dyDescent="0.25">
      <c r="A471" s="97" t="s">
        <v>595</v>
      </c>
      <c r="B471" s="249">
        <f t="shared" si="7"/>
        <v>13</v>
      </c>
      <c r="C471" s="97" t="s">
        <v>76</v>
      </c>
      <c r="D471" s="98">
        <v>10258181.43</v>
      </c>
      <c r="E471" s="98">
        <v>13677576.43</v>
      </c>
      <c r="F471" s="98">
        <v>3419393.81</v>
      </c>
      <c r="G471" s="98">
        <v>20516364.050000001</v>
      </c>
    </row>
    <row r="472" spans="1:7" ht="15" hidden="1" customHeight="1" x14ac:dyDescent="0.25">
      <c r="A472" s="97" t="s">
        <v>596</v>
      </c>
      <c r="B472" s="249">
        <f t="shared" si="7"/>
        <v>13</v>
      </c>
      <c r="C472" s="97" t="s">
        <v>141</v>
      </c>
      <c r="D472" s="98">
        <v>1490257.17</v>
      </c>
      <c r="E472" s="98">
        <v>1987009.17</v>
      </c>
      <c r="F472" s="98">
        <v>496752.39</v>
      </c>
      <c r="G472" s="98">
        <v>2980513.95</v>
      </c>
    </row>
    <row r="473" spans="1:7" ht="15" hidden="1" customHeight="1" x14ac:dyDescent="0.25">
      <c r="A473" s="97" t="s">
        <v>597</v>
      </c>
      <c r="B473" s="249">
        <f t="shared" si="7"/>
        <v>9</v>
      </c>
      <c r="C473" s="97" t="s">
        <v>94</v>
      </c>
      <c r="D473" s="98">
        <v>194194.8</v>
      </c>
      <c r="E473" s="98">
        <v>258925.8</v>
      </c>
      <c r="F473" s="98">
        <v>64731.6</v>
      </c>
      <c r="G473" s="98">
        <v>388389</v>
      </c>
    </row>
    <row r="474" spans="1:7" ht="15" hidden="1" customHeight="1" x14ac:dyDescent="0.25">
      <c r="A474" s="97" t="s">
        <v>598</v>
      </c>
      <c r="B474" s="249">
        <f t="shared" si="7"/>
        <v>13</v>
      </c>
      <c r="C474" s="97" t="s">
        <v>95</v>
      </c>
      <c r="D474" s="98">
        <v>194194.8</v>
      </c>
      <c r="E474" s="98">
        <v>258925.8</v>
      </c>
      <c r="F474" s="98">
        <v>64731.6</v>
      </c>
      <c r="G474" s="98">
        <v>388389</v>
      </c>
    </row>
    <row r="475" spans="1:7" ht="15" hidden="1" customHeight="1" x14ac:dyDescent="0.25">
      <c r="A475" s="97" t="s">
        <v>599</v>
      </c>
      <c r="B475" s="249">
        <f t="shared" si="7"/>
        <v>9</v>
      </c>
      <c r="C475" s="97" t="s">
        <v>186</v>
      </c>
      <c r="D475" s="98">
        <v>23076744.609999999</v>
      </c>
      <c r="E475" s="98">
        <v>822286.13</v>
      </c>
      <c r="F475" s="98">
        <v>24991.67</v>
      </c>
      <c r="G475" s="98">
        <v>23874039.07</v>
      </c>
    </row>
    <row r="476" spans="1:7" ht="15" hidden="1" customHeight="1" x14ac:dyDescent="0.25">
      <c r="A476" s="97" t="s">
        <v>912</v>
      </c>
      <c r="B476" s="249">
        <f t="shared" si="7"/>
        <v>13</v>
      </c>
      <c r="C476" s="97" t="s">
        <v>60</v>
      </c>
      <c r="D476" s="98">
        <v>7853950.5899999999</v>
      </c>
      <c r="E476" s="98">
        <v>0</v>
      </c>
      <c r="F476" s="98">
        <v>0</v>
      </c>
      <c r="G476" s="98">
        <v>7853950.5899999999</v>
      </c>
    </row>
    <row r="477" spans="1:7" ht="15" hidden="1" customHeight="1" x14ac:dyDescent="0.25">
      <c r="A477" s="97" t="s">
        <v>600</v>
      </c>
      <c r="B477" s="249">
        <f t="shared" si="7"/>
        <v>13</v>
      </c>
      <c r="C477" s="97" t="s">
        <v>63</v>
      </c>
      <c r="D477" s="98">
        <v>337382.67</v>
      </c>
      <c r="E477" s="98">
        <v>301782.38</v>
      </c>
      <c r="F477" s="98">
        <v>24991.67</v>
      </c>
      <c r="G477" s="98">
        <v>614173.38</v>
      </c>
    </row>
    <row r="478" spans="1:7" ht="15" hidden="1" customHeight="1" x14ac:dyDescent="0.25">
      <c r="A478" s="97" t="s">
        <v>601</v>
      </c>
      <c r="B478" s="249">
        <f t="shared" si="7"/>
        <v>13</v>
      </c>
      <c r="C478" s="97" t="s">
        <v>69</v>
      </c>
      <c r="D478" s="98">
        <v>14885411.35</v>
      </c>
      <c r="E478" s="98">
        <v>520503.75</v>
      </c>
      <c r="F478" s="98">
        <v>0</v>
      </c>
      <c r="G478" s="98">
        <v>15405915.1</v>
      </c>
    </row>
    <row r="479" spans="1:7" ht="15" hidden="1" customHeight="1" x14ac:dyDescent="0.25">
      <c r="A479" s="97" t="s">
        <v>602</v>
      </c>
      <c r="B479" s="249">
        <f t="shared" si="7"/>
        <v>9</v>
      </c>
      <c r="C479" s="97" t="s">
        <v>199</v>
      </c>
      <c r="D479" s="98">
        <v>58278533.619999997</v>
      </c>
      <c r="E479" s="98">
        <v>78160946.409999996</v>
      </c>
      <c r="F479" s="98">
        <v>19493041.309999999</v>
      </c>
      <c r="G479" s="98">
        <v>116946438.72</v>
      </c>
    </row>
    <row r="480" spans="1:7" ht="15" hidden="1" customHeight="1" x14ac:dyDescent="0.25">
      <c r="A480" s="97" t="s">
        <v>978</v>
      </c>
      <c r="B480" s="249">
        <f t="shared" si="7"/>
        <v>13</v>
      </c>
      <c r="C480" s="97" t="s">
        <v>158</v>
      </c>
      <c r="D480" s="98">
        <v>68469.66</v>
      </c>
      <c r="E480" s="98">
        <v>136940.49</v>
      </c>
      <c r="F480" s="98">
        <v>34234.83</v>
      </c>
      <c r="G480" s="98">
        <v>171175.32</v>
      </c>
    </row>
    <row r="481" spans="1:7" ht="15" hidden="1" customHeight="1" x14ac:dyDescent="0.25">
      <c r="A481" s="97" t="s">
        <v>896</v>
      </c>
      <c r="B481" s="249">
        <f t="shared" si="7"/>
        <v>13</v>
      </c>
      <c r="C481" s="97" t="s">
        <v>163</v>
      </c>
      <c r="D481" s="98">
        <v>186459.3</v>
      </c>
      <c r="E481" s="98">
        <v>248612.3</v>
      </c>
      <c r="F481" s="98">
        <v>62153.1</v>
      </c>
      <c r="G481" s="98">
        <v>372918.5</v>
      </c>
    </row>
    <row r="482" spans="1:7" ht="15" hidden="1" customHeight="1" x14ac:dyDescent="0.25">
      <c r="A482" s="97" t="s">
        <v>603</v>
      </c>
      <c r="B482" s="249">
        <f t="shared" si="7"/>
        <v>13</v>
      </c>
      <c r="C482" s="97" t="s">
        <v>56</v>
      </c>
      <c r="D482" s="98">
        <v>13666225.26</v>
      </c>
      <c r="E482" s="98">
        <v>18143167.510000002</v>
      </c>
      <c r="F482" s="98">
        <v>4535794.17</v>
      </c>
      <c r="G482" s="98">
        <v>27273598.600000001</v>
      </c>
    </row>
    <row r="483" spans="1:7" ht="15" hidden="1" customHeight="1" x14ac:dyDescent="0.25">
      <c r="A483" s="97" t="s">
        <v>895</v>
      </c>
      <c r="B483" s="249">
        <f t="shared" si="7"/>
        <v>13</v>
      </c>
      <c r="C483" s="97" t="s">
        <v>60</v>
      </c>
      <c r="D483" s="98">
        <v>41876.76</v>
      </c>
      <c r="E483" s="98">
        <v>55835.76</v>
      </c>
      <c r="F483" s="98">
        <v>13958.92</v>
      </c>
      <c r="G483" s="98">
        <v>83753.600000000006</v>
      </c>
    </row>
    <row r="484" spans="1:7" ht="15" hidden="1" customHeight="1" x14ac:dyDescent="0.25">
      <c r="A484" s="97" t="s">
        <v>604</v>
      </c>
      <c r="B484" s="249">
        <f t="shared" si="7"/>
        <v>13</v>
      </c>
      <c r="C484" s="97" t="s">
        <v>63</v>
      </c>
      <c r="D484" s="98">
        <v>2949097.95</v>
      </c>
      <c r="E484" s="98">
        <v>3904438.05</v>
      </c>
      <c r="F484" s="98">
        <v>950094.71</v>
      </c>
      <c r="G484" s="98">
        <v>5903441.29</v>
      </c>
    </row>
    <row r="485" spans="1:7" ht="15" hidden="1" customHeight="1" x14ac:dyDescent="0.25">
      <c r="A485" s="97" t="s">
        <v>605</v>
      </c>
      <c r="B485" s="249">
        <f t="shared" si="7"/>
        <v>13</v>
      </c>
      <c r="C485" s="97" t="s">
        <v>69</v>
      </c>
      <c r="D485" s="98">
        <v>32552235.399999999</v>
      </c>
      <c r="E485" s="98">
        <v>43919728.009999998</v>
      </c>
      <c r="F485" s="98">
        <v>10958749.15</v>
      </c>
      <c r="G485" s="98">
        <v>65513214.259999998</v>
      </c>
    </row>
    <row r="486" spans="1:7" ht="15" hidden="1" customHeight="1" x14ac:dyDescent="0.25">
      <c r="A486" s="97" t="s">
        <v>941</v>
      </c>
      <c r="B486" s="249">
        <f t="shared" si="7"/>
        <v>13</v>
      </c>
      <c r="C486" s="97" t="s">
        <v>75</v>
      </c>
      <c r="D486" s="98">
        <v>8814169.2899999991</v>
      </c>
      <c r="E486" s="98">
        <v>11752224.289999999</v>
      </c>
      <c r="F486" s="98">
        <v>2938056.43</v>
      </c>
      <c r="G486" s="98">
        <v>17628337.149999999</v>
      </c>
    </row>
    <row r="487" spans="1:7" x14ac:dyDescent="0.25">
      <c r="A487" s="97" t="s">
        <v>606</v>
      </c>
      <c r="B487" s="249">
        <f t="shared" si="7"/>
        <v>6</v>
      </c>
      <c r="C487" s="97" t="s">
        <v>607</v>
      </c>
      <c r="D487" s="98">
        <v>1253663007.77</v>
      </c>
      <c r="E487" s="98">
        <v>1253918317.75</v>
      </c>
      <c r="F487" s="98">
        <v>0</v>
      </c>
      <c r="G487" s="98">
        <v>2507581325.52</v>
      </c>
    </row>
    <row r="488" spans="1:7" ht="15" hidden="1" customHeight="1" x14ac:dyDescent="0.25">
      <c r="A488" s="97" t="s">
        <v>608</v>
      </c>
      <c r="B488" s="249">
        <f t="shared" si="7"/>
        <v>9</v>
      </c>
      <c r="C488" s="97" t="s">
        <v>223</v>
      </c>
      <c r="D488" s="98">
        <v>1253663007.77</v>
      </c>
      <c r="E488" s="98">
        <v>1253918317.75</v>
      </c>
      <c r="F488" s="98">
        <v>0</v>
      </c>
      <c r="G488" s="98">
        <v>2507581325.52</v>
      </c>
    </row>
    <row r="489" spans="1:7" ht="15" hidden="1" customHeight="1" x14ac:dyDescent="0.25">
      <c r="A489" s="97" t="s">
        <v>609</v>
      </c>
      <c r="B489" s="249">
        <f t="shared" si="7"/>
        <v>13</v>
      </c>
      <c r="C489" s="97" t="s">
        <v>223</v>
      </c>
      <c r="D489" s="98">
        <v>1253663007.77</v>
      </c>
      <c r="E489" s="98">
        <v>1253918317.75</v>
      </c>
      <c r="F489" s="98">
        <v>0</v>
      </c>
      <c r="G489" s="98">
        <v>2507581325.52</v>
      </c>
    </row>
    <row r="490" spans="1:7" x14ac:dyDescent="0.25">
      <c r="A490" s="97" t="s">
        <v>888</v>
      </c>
      <c r="B490" s="249">
        <f t="shared" si="7"/>
        <v>6</v>
      </c>
      <c r="C490" s="97" t="s">
        <v>887</v>
      </c>
      <c r="D490" s="98">
        <v>70763717.459999993</v>
      </c>
      <c r="E490" s="98">
        <v>17749380.140000001</v>
      </c>
      <c r="F490" s="98">
        <v>50000000</v>
      </c>
      <c r="G490" s="98">
        <v>38513097.600000001</v>
      </c>
    </row>
    <row r="491" spans="1:7" ht="15" hidden="1" customHeight="1" x14ac:dyDescent="0.25">
      <c r="A491" s="97" t="s">
        <v>886</v>
      </c>
      <c r="B491" s="249">
        <f t="shared" si="7"/>
        <v>9</v>
      </c>
      <c r="C491" s="97" t="s">
        <v>434</v>
      </c>
      <c r="D491" s="98">
        <v>70763717.459999993</v>
      </c>
      <c r="E491" s="98">
        <v>17749380.140000001</v>
      </c>
      <c r="F491" s="98">
        <v>50000000</v>
      </c>
      <c r="G491" s="98">
        <v>38513097.600000001</v>
      </c>
    </row>
    <row r="492" spans="1:7" ht="15" hidden="1" customHeight="1" x14ac:dyDescent="0.25">
      <c r="A492" s="97" t="s">
        <v>885</v>
      </c>
      <c r="B492" s="249">
        <f t="shared" si="7"/>
        <v>13</v>
      </c>
      <c r="C492" s="97" t="s">
        <v>434</v>
      </c>
      <c r="D492" s="98">
        <v>70763717.459999993</v>
      </c>
      <c r="E492" s="98">
        <v>17749380.140000001</v>
      </c>
      <c r="F492" s="98">
        <v>50000000</v>
      </c>
      <c r="G492" s="98">
        <v>38513097.600000001</v>
      </c>
    </row>
    <row r="493" spans="1:7" ht="15" hidden="1" customHeight="1" x14ac:dyDescent="0.25">
      <c r="A493" s="97" t="s">
        <v>610</v>
      </c>
      <c r="B493" s="249">
        <f t="shared" si="7"/>
        <v>3</v>
      </c>
      <c r="C493" s="97" t="s">
        <v>468</v>
      </c>
      <c r="D493" s="98">
        <v>28760104</v>
      </c>
      <c r="E493" s="98">
        <v>37626869</v>
      </c>
      <c r="F493" s="98">
        <v>465372</v>
      </c>
      <c r="G493" s="98">
        <v>65921601</v>
      </c>
    </row>
    <row r="494" spans="1:7" x14ac:dyDescent="0.25">
      <c r="A494" s="97" t="s">
        <v>611</v>
      </c>
      <c r="B494" s="249">
        <f t="shared" si="7"/>
        <v>6</v>
      </c>
      <c r="C494" s="97" t="s">
        <v>612</v>
      </c>
      <c r="D494" s="98">
        <v>28760104</v>
      </c>
      <c r="E494" s="98">
        <v>37626869</v>
      </c>
      <c r="F494" s="98">
        <v>465372</v>
      </c>
      <c r="G494" s="98">
        <v>65921601</v>
      </c>
    </row>
    <row r="495" spans="1:7" ht="15" hidden="1" customHeight="1" x14ac:dyDescent="0.25">
      <c r="A495" s="97" t="s">
        <v>613</v>
      </c>
      <c r="B495" s="249">
        <f t="shared" si="7"/>
        <v>9</v>
      </c>
      <c r="C495" s="97" t="s">
        <v>614</v>
      </c>
      <c r="D495" s="98">
        <v>28760104</v>
      </c>
      <c r="E495" s="98">
        <v>37626869</v>
      </c>
      <c r="F495" s="98">
        <v>465372</v>
      </c>
      <c r="G495" s="98">
        <v>65921601</v>
      </c>
    </row>
    <row r="496" spans="1:7" ht="15" hidden="1" customHeight="1" x14ac:dyDescent="0.25">
      <c r="A496" s="97" t="s">
        <v>615</v>
      </c>
      <c r="B496" s="249">
        <f t="shared" si="7"/>
        <v>3</v>
      </c>
      <c r="C496" s="97" t="s">
        <v>616</v>
      </c>
      <c r="D496" s="98">
        <v>104804898.23999999</v>
      </c>
      <c r="E496" s="98">
        <v>587219700.98000002</v>
      </c>
      <c r="F496" s="98">
        <v>8937491.75</v>
      </c>
      <c r="G496" s="98">
        <v>683087107.47000003</v>
      </c>
    </row>
    <row r="497" spans="1:7" x14ac:dyDescent="0.25">
      <c r="A497" s="97" t="s">
        <v>617</v>
      </c>
      <c r="B497" s="249">
        <f t="shared" si="7"/>
        <v>6</v>
      </c>
      <c r="C497" s="97" t="s">
        <v>618</v>
      </c>
      <c r="D497" s="98">
        <v>104804898.23999999</v>
      </c>
      <c r="E497" s="98">
        <v>587219700.98000002</v>
      </c>
      <c r="F497" s="98">
        <v>8937491.75</v>
      </c>
      <c r="G497" s="98">
        <v>683087107.47000003</v>
      </c>
    </row>
    <row r="498" spans="1:7" ht="15" hidden="1" customHeight="1" x14ac:dyDescent="0.25">
      <c r="A498" s="97" t="s">
        <v>884</v>
      </c>
      <c r="B498" s="249">
        <f t="shared" si="7"/>
        <v>9</v>
      </c>
      <c r="C498" s="97" t="s">
        <v>882</v>
      </c>
      <c r="D498" s="98">
        <v>104801059.44</v>
      </c>
      <c r="E498" s="98">
        <v>68226403.980000004</v>
      </c>
      <c r="F498" s="98">
        <v>8937491.75</v>
      </c>
      <c r="G498" s="98">
        <v>164089971.66999999</v>
      </c>
    </row>
    <row r="499" spans="1:7" ht="15" hidden="1" customHeight="1" x14ac:dyDescent="0.25">
      <c r="A499" s="97" t="s">
        <v>883</v>
      </c>
      <c r="B499" s="249">
        <f t="shared" si="7"/>
        <v>13</v>
      </c>
      <c r="C499" s="97" t="s">
        <v>882</v>
      </c>
      <c r="D499" s="98">
        <v>104801059.44</v>
      </c>
      <c r="E499" s="98">
        <v>68226403.980000004</v>
      </c>
      <c r="F499" s="98">
        <v>8937491.75</v>
      </c>
      <c r="G499" s="98">
        <v>164089971.66999999</v>
      </c>
    </row>
    <row r="500" spans="1:7" ht="15" hidden="1" customHeight="1" x14ac:dyDescent="0.25">
      <c r="A500" s="97" t="s">
        <v>867</v>
      </c>
      <c r="B500" s="249">
        <f t="shared" si="7"/>
        <v>9</v>
      </c>
      <c r="C500" s="97" t="s">
        <v>865</v>
      </c>
      <c r="D500" s="98">
        <v>0</v>
      </c>
      <c r="E500" s="98">
        <v>518990000</v>
      </c>
      <c r="F500" s="98">
        <v>0</v>
      </c>
      <c r="G500" s="98">
        <v>518990000</v>
      </c>
    </row>
    <row r="501" spans="1:7" ht="15" hidden="1" customHeight="1" x14ac:dyDescent="0.25">
      <c r="A501" s="97" t="s">
        <v>866</v>
      </c>
      <c r="B501" s="249">
        <f t="shared" si="7"/>
        <v>13</v>
      </c>
      <c r="C501" s="97" t="s">
        <v>865</v>
      </c>
      <c r="D501" s="98">
        <v>0</v>
      </c>
      <c r="E501" s="98">
        <v>518990000</v>
      </c>
      <c r="F501" s="98">
        <v>0</v>
      </c>
      <c r="G501" s="98">
        <v>518990000</v>
      </c>
    </row>
    <row r="502" spans="1:7" ht="15" hidden="1" customHeight="1" x14ac:dyDescent="0.25">
      <c r="A502" s="97" t="s">
        <v>619</v>
      </c>
      <c r="B502" s="249">
        <f t="shared" si="7"/>
        <v>9</v>
      </c>
      <c r="C502" s="97" t="s">
        <v>620</v>
      </c>
      <c r="D502" s="98">
        <v>3838.8</v>
      </c>
      <c r="E502" s="98">
        <v>3297</v>
      </c>
      <c r="F502" s="98">
        <v>0</v>
      </c>
      <c r="G502" s="98">
        <v>7135.8</v>
      </c>
    </row>
    <row r="503" spans="1:7" ht="15" hidden="1" customHeight="1" x14ac:dyDescent="0.25">
      <c r="A503" s="97" t="s">
        <v>621</v>
      </c>
      <c r="B503" s="249">
        <f t="shared" si="7"/>
        <v>13</v>
      </c>
      <c r="C503" s="97" t="s">
        <v>491</v>
      </c>
      <c r="D503" s="98">
        <v>3838.8</v>
      </c>
      <c r="E503" s="98">
        <v>3297</v>
      </c>
      <c r="F503" s="98">
        <v>0</v>
      </c>
      <c r="G503" s="98">
        <v>7135.8</v>
      </c>
    </row>
    <row r="504" spans="1:7" ht="15" hidden="1" customHeight="1" x14ac:dyDescent="0.25">
      <c r="A504" s="97" t="s">
        <v>622</v>
      </c>
      <c r="B504" s="249">
        <f t="shared" si="7"/>
        <v>1</v>
      </c>
      <c r="C504" s="97" t="s">
        <v>623</v>
      </c>
      <c r="D504" s="98">
        <v>0</v>
      </c>
      <c r="E504" s="98">
        <v>866844216.54999995</v>
      </c>
      <c r="F504" s="98">
        <v>866844216.54999995</v>
      </c>
      <c r="G504" s="98">
        <v>0</v>
      </c>
    </row>
    <row r="505" spans="1:7" ht="15" hidden="1" customHeight="1" x14ac:dyDescent="0.25">
      <c r="A505" s="97" t="s">
        <v>630</v>
      </c>
      <c r="B505" s="249">
        <f t="shared" si="7"/>
        <v>3</v>
      </c>
      <c r="C505" s="97" t="s">
        <v>631</v>
      </c>
      <c r="D505" s="98">
        <v>15144638224.27</v>
      </c>
      <c r="E505" s="98">
        <v>561753163</v>
      </c>
      <c r="F505" s="98">
        <v>305091053.55000001</v>
      </c>
      <c r="G505" s="98">
        <v>15401300333.719999</v>
      </c>
    </row>
    <row r="506" spans="1:7" x14ac:dyDescent="0.25">
      <c r="A506" s="97" t="s">
        <v>632</v>
      </c>
      <c r="B506" s="249">
        <f t="shared" si="7"/>
        <v>6</v>
      </c>
      <c r="C506" s="97" t="s">
        <v>633</v>
      </c>
      <c r="D506" s="98">
        <v>9795324499.4300003</v>
      </c>
      <c r="E506" s="98">
        <v>0</v>
      </c>
      <c r="F506" s="98">
        <v>0</v>
      </c>
      <c r="G506" s="98">
        <v>9795324499.4300003</v>
      </c>
    </row>
    <row r="507" spans="1:7" ht="15" hidden="1" customHeight="1" x14ac:dyDescent="0.25">
      <c r="A507" s="97" t="s">
        <v>634</v>
      </c>
      <c r="B507" s="249">
        <f t="shared" si="7"/>
        <v>9</v>
      </c>
      <c r="C507" s="97" t="s">
        <v>457</v>
      </c>
      <c r="D507" s="98">
        <v>9795324499.4300003</v>
      </c>
      <c r="E507" s="98">
        <v>0</v>
      </c>
      <c r="F507" s="98">
        <v>0</v>
      </c>
      <c r="G507" s="98">
        <v>9795324499.4300003</v>
      </c>
    </row>
    <row r="508" spans="1:7" ht="15" hidden="1" customHeight="1" x14ac:dyDescent="0.25">
      <c r="A508" s="97" t="s">
        <v>635</v>
      </c>
      <c r="B508" s="249">
        <f t="shared" si="7"/>
        <v>13</v>
      </c>
      <c r="C508" s="97" t="s">
        <v>457</v>
      </c>
      <c r="D508" s="98">
        <v>9795324499.4300003</v>
      </c>
      <c r="E508" s="98">
        <v>0</v>
      </c>
      <c r="F508" s="98">
        <v>0</v>
      </c>
      <c r="G508" s="98">
        <v>9795324499.4300003</v>
      </c>
    </row>
    <row r="509" spans="1:7" x14ac:dyDescent="0.25">
      <c r="A509" s="97" t="s">
        <v>636</v>
      </c>
      <c r="B509" s="249">
        <f t="shared" si="7"/>
        <v>6</v>
      </c>
      <c r="C509" s="97" t="s">
        <v>637</v>
      </c>
      <c r="D509" s="98">
        <v>170701388.38999999</v>
      </c>
      <c r="E509" s="98">
        <v>0</v>
      </c>
      <c r="F509" s="98">
        <v>0</v>
      </c>
      <c r="G509" s="98">
        <v>170701388.38999999</v>
      </c>
    </row>
    <row r="510" spans="1:7" ht="15" hidden="1" customHeight="1" x14ac:dyDescent="0.25">
      <c r="A510" s="97" t="s">
        <v>638</v>
      </c>
      <c r="B510" s="249">
        <f t="shared" si="7"/>
        <v>9</v>
      </c>
      <c r="C510" s="97" t="s">
        <v>457</v>
      </c>
      <c r="D510" s="98">
        <v>170701388.38999999</v>
      </c>
      <c r="E510" s="98">
        <v>0</v>
      </c>
      <c r="F510" s="98">
        <v>0</v>
      </c>
      <c r="G510" s="98">
        <v>170701388.38999999</v>
      </c>
    </row>
    <row r="511" spans="1:7" ht="15" hidden="1" customHeight="1" x14ac:dyDescent="0.25">
      <c r="A511" s="97" t="s">
        <v>639</v>
      </c>
      <c r="B511" s="249">
        <f t="shared" si="7"/>
        <v>13</v>
      </c>
      <c r="C511" s="97" t="s">
        <v>457</v>
      </c>
      <c r="D511" s="98">
        <v>170701388.38999999</v>
      </c>
      <c r="E511" s="98">
        <v>0</v>
      </c>
      <c r="F511" s="98">
        <v>0</v>
      </c>
      <c r="G511" s="98">
        <v>170701388.38999999</v>
      </c>
    </row>
    <row r="512" spans="1:7" x14ac:dyDescent="0.25">
      <c r="A512" s="97" t="s">
        <v>640</v>
      </c>
      <c r="B512" s="249">
        <f t="shared" si="7"/>
        <v>6</v>
      </c>
      <c r="C512" s="97" t="s">
        <v>641</v>
      </c>
      <c r="D512" s="98">
        <v>4045371254.1599998</v>
      </c>
      <c r="E512" s="98">
        <v>0</v>
      </c>
      <c r="F512" s="98">
        <v>0</v>
      </c>
      <c r="G512" s="98">
        <v>4045371254.1599998</v>
      </c>
    </row>
    <row r="513" spans="1:7" ht="15" hidden="1" customHeight="1" x14ac:dyDescent="0.25">
      <c r="A513" s="97" t="s">
        <v>642</v>
      </c>
      <c r="B513" s="249">
        <f t="shared" si="7"/>
        <v>9</v>
      </c>
      <c r="C513" s="97" t="s">
        <v>643</v>
      </c>
      <c r="D513" s="98">
        <v>4045371254.1599998</v>
      </c>
      <c r="E513" s="98">
        <v>0</v>
      </c>
      <c r="F513" s="98">
        <v>0</v>
      </c>
      <c r="G513" s="98">
        <v>4045371254.1599998</v>
      </c>
    </row>
    <row r="514" spans="1:7" ht="15" hidden="1" customHeight="1" x14ac:dyDescent="0.25">
      <c r="A514" s="97" t="s">
        <v>644</v>
      </c>
      <c r="B514" s="249">
        <f t="shared" si="7"/>
        <v>13</v>
      </c>
      <c r="C514" s="97" t="s">
        <v>643</v>
      </c>
      <c r="D514" s="98">
        <v>4045371254.1599998</v>
      </c>
      <c r="E514" s="98">
        <v>0</v>
      </c>
      <c r="F514" s="98">
        <v>0</v>
      </c>
      <c r="G514" s="98">
        <v>4045371254.1599998</v>
      </c>
    </row>
    <row r="515" spans="1:7" x14ac:dyDescent="0.25">
      <c r="A515" s="97" t="s">
        <v>969</v>
      </c>
      <c r="B515" s="249">
        <f t="shared" si="7"/>
        <v>6</v>
      </c>
      <c r="C515" s="97" t="s">
        <v>968</v>
      </c>
      <c r="D515" s="98">
        <v>1039499521.29</v>
      </c>
      <c r="E515" s="98">
        <v>561753163</v>
      </c>
      <c r="F515" s="98">
        <v>305091053.55000001</v>
      </c>
      <c r="G515" s="98">
        <v>1296161630.74</v>
      </c>
    </row>
    <row r="516" spans="1:7" ht="15" hidden="1" customHeight="1" x14ac:dyDescent="0.25">
      <c r="A516" s="97" t="s">
        <v>967</v>
      </c>
      <c r="B516" s="249">
        <f t="shared" si="7"/>
        <v>9</v>
      </c>
      <c r="C516" s="97" t="s">
        <v>965</v>
      </c>
      <c r="D516" s="98">
        <v>1039499521.29</v>
      </c>
      <c r="E516" s="98">
        <v>561753163</v>
      </c>
      <c r="F516" s="98">
        <v>305091053.55000001</v>
      </c>
      <c r="G516" s="98">
        <v>1296161630.74</v>
      </c>
    </row>
    <row r="517" spans="1:7" ht="15" hidden="1" customHeight="1" x14ac:dyDescent="0.25">
      <c r="A517" s="97" t="s">
        <v>966</v>
      </c>
      <c r="B517" s="249">
        <f t="shared" si="7"/>
        <v>13</v>
      </c>
      <c r="C517" s="97" t="s">
        <v>965</v>
      </c>
      <c r="D517" s="98">
        <v>1039499521.29</v>
      </c>
      <c r="E517" s="98">
        <v>561753163</v>
      </c>
      <c r="F517" s="98">
        <v>305091053.55000001</v>
      </c>
      <c r="G517" s="98">
        <v>1296161630.74</v>
      </c>
    </row>
    <row r="518" spans="1:7" x14ac:dyDescent="0.25">
      <c r="A518" s="97" t="s">
        <v>851</v>
      </c>
      <c r="B518" s="249">
        <f t="shared" si="7"/>
        <v>6</v>
      </c>
      <c r="C518" s="97" t="s">
        <v>852</v>
      </c>
      <c r="D518" s="98">
        <v>93741561</v>
      </c>
      <c r="E518" s="98">
        <v>0</v>
      </c>
      <c r="F518" s="98">
        <v>0</v>
      </c>
      <c r="G518" s="98">
        <v>93741561</v>
      </c>
    </row>
    <row r="519" spans="1:7" ht="15" hidden="1" customHeight="1" x14ac:dyDescent="0.25">
      <c r="A519" s="97" t="s">
        <v>853</v>
      </c>
      <c r="B519" s="249">
        <f t="shared" si="7"/>
        <v>9</v>
      </c>
      <c r="C519" s="97" t="s">
        <v>854</v>
      </c>
      <c r="D519" s="98">
        <v>93741561</v>
      </c>
      <c r="E519" s="98">
        <v>0</v>
      </c>
      <c r="F519" s="98">
        <v>0</v>
      </c>
      <c r="G519" s="98">
        <v>93741561</v>
      </c>
    </row>
    <row r="520" spans="1:7" ht="15" hidden="1" customHeight="1" x14ac:dyDescent="0.25">
      <c r="A520" s="97" t="s">
        <v>855</v>
      </c>
      <c r="B520" s="249">
        <f t="shared" si="7"/>
        <v>13</v>
      </c>
      <c r="C520" s="97" t="s">
        <v>854</v>
      </c>
      <c r="D520" s="98">
        <v>93741561</v>
      </c>
      <c r="E520" s="98">
        <v>0</v>
      </c>
      <c r="F520" s="98">
        <v>0</v>
      </c>
      <c r="G520" s="98">
        <v>93741561</v>
      </c>
    </row>
    <row r="521" spans="1:7" ht="15" hidden="1" customHeight="1" x14ac:dyDescent="0.25">
      <c r="A521" s="97" t="s">
        <v>645</v>
      </c>
      <c r="B521" s="249">
        <f t="shared" si="7"/>
        <v>3</v>
      </c>
      <c r="C521" s="97" t="s">
        <v>646</v>
      </c>
      <c r="D521" s="98">
        <v>-15144638224.27</v>
      </c>
      <c r="E521" s="98">
        <v>305091053.55000001</v>
      </c>
      <c r="F521" s="98">
        <v>561753163</v>
      </c>
      <c r="G521" s="98">
        <v>-15401300333.719999</v>
      </c>
    </row>
    <row r="522" spans="1:7" x14ac:dyDescent="0.25">
      <c r="A522" s="97" t="s">
        <v>652</v>
      </c>
      <c r="B522" s="249">
        <f t="shared" ref="B522:B554" si="8">LEN(A522)</f>
        <v>6</v>
      </c>
      <c r="C522" s="97" t="s">
        <v>653</v>
      </c>
      <c r="D522" s="98">
        <v>-15144638224.27</v>
      </c>
      <c r="E522" s="98">
        <v>305091053.55000001</v>
      </c>
      <c r="F522" s="98">
        <v>561753163</v>
      </c>
      <c r="G522" s="98">
        <v>-15401300333.719999</v>
      </c>
    </row>
    <row r="523" spans="1:7" ht="15" hidden="1" customHeight="1" x14ac:dyDescent="0.25">
      <c r="A523" s="97" t="s">
        <v>654</v>
      </c>
      <c r="B523" s="249">
        <f t="shared" si="8"/>
        <v>9</v>
      </c>
      <c r="C523" s="97" t="s">
        <v>655</v>
      </c>
      <c r="D523" s="98">
        <v>-9795324499.4300003</v>
      </c>
      <c r="E523" s="98">
        <v>0</v>
      </c>
      <c r="F523" s="98">
        <v>0</v>
      </c>
      <c r="G523" s="98">
        <v>-9795324499.4300003</v>
      </c>
    </row>
    <row r="524" spans="1:7" ht="15" hidden="1" customHeight="1" x14ac:dyDescent="0.25">
      <c r="A524" s="97" t="s">
        <v>656</v>
      </c>
      <c r="B524" s="249">
        <f t="shared" si="8"/>
        <v>13</v>
      </c>
      <c r="C524" s="97" t="s">
        <v>655</v>
      </c>
      <c r="D524" s="98">
        <v>-9795324499.4300003</v>
      </c>
      <c r="E524" s="98">
        <v>0</v>
      </c>
      <c r="F524" s="98">
        <v>0</v>
      </c>
      <c r="G524" s="98">
        <v>-9795324499.4300003</v>
      </c>
    </row>
    <row r="525" spans="1:7" ht="15" hidden="1" customHeight="1" x14ac:dyDescent="0.25">
      <c r="A525" s="97" t="s">
        <v>657</v>
      </c>
      <c r="B525" s="249">
        <f t="shared" si="8"/>
        <v>9</v>
      </c>
      <c r="C525" s="97" t="s">
        <v>658</v>
      </c>
      <c r="D525" s="98">
        <v>-170701388.38999999</v>
      </c>
      <c r="E525" s="98">
        <v>0</v>
      </c>
      <c r="F525" s="98">
        <v>0</v>
      </c>
      <c r="G525" s="98">
        <v>-170701388.38999999</v>
      </c>
    </row>
    <row r="526" spans="1:7" ht="15" hidden="1" customHeight="1" x14ac:dyDescent="0.25">
      <c r="A526" s="97" t="s">
        <v>659</v>
      </c>
      <c r="B526" s="249">
        <f t="shared" si="8"/>
        <v>13</v>
      </c>
      <c r="C526" s="97" t="s">
        <v>658</v>
      </c>
      <c r="D526" s="98">
        <v>-170701388.38999999</v>
      </c>
      <c r="E526" s="98">
        <v>0</v>
      </c>
      <c r="F526" s="98">
        <v>0</v>
      </c>
      <c r="G526" s="98">
        <v>-170701388.38999999</v>
      </c>
    </row>
    <row r="527" spans="1:7" ht="15" hidden="1" customHeight="1" x14ac:dyDescent="0.25">
      <c r="A527" s="97" t="s">
        <v>660</v>
      </c>
      <c r="B527" s="249">
        <f t="shared" si="8"/>
        <v>9</v>
      </c>
      <c r="C527" s="97" t="s">
        <v>661</v>
      </c>
      <c r="D527" s="98">
        <v>-4045371254.1599998</v>
      </c>
      <c r="E527" s="98">
        <v>0</v>
      </c>
      <c r="F527" s="98">
        <v>0</v>
      </c>
      <c r="G527" s="98">
        <v>-4045371254.1599998</v>
      </c>
    </row>
    <row r="528" spans="1:7" ht="15" hidden="1" customHeight="1" x14ac:dyDescent="0.25">
      <c r="A528" s="97" t="s">
        <v>662</v>
      </c>
      <c r="B528" s="249">
        <f t="shared" si="8"/>
        <v>13</v>
      </c>
      <c r="C528" s="97" t="s">
        <v>661</v>
      </c>
      <c r="D528" s="98">
        <v>-4045371254.1599998</v>
      </c>
      <c r="E528" s="98">
        <v>0</v>
      </c>
      <c r="F528" s="98">
        <v>0</v>
      </c>
      <c r="G528" s="98">
        <v>-4045371254.1599998</v>
      </c>
    </row>
    <row r="529" spans="1:7" ht="15" hidden="1" customHeight="1" x14ac:dyDescent="0.25">
      <c r="A529" s="97" t="s">
        <v>964</v>
      </c>
      <c r="B529" s="249">
        <f t="shared" si="8"/>
        <v>9</v>
      </c>
      <c r="C529" s="97" t="s">
        <v>962</v>
      </c>
      <c r="D529" s="98">
        <v>-1039499521.29</v>
      </c>
      <c r="E529" s="98">
        <v>305091053.55000001</v>
      </c>
      <c r="F529" s="98">
        <v>561753163</v>
      </c>
      <c r="G529" s="98">
        <v>-1296161630.74</v>
      </c>
    </row>
    <row r="530" spans="1:7" ht="15" hidden="1" customHeight="1" x14ac:dyDescent="0.25">
      <c r="A530" s="97" t="s">
        <v>963</v>
      </c>
      <c r="B530" s="249">
        <f t="shared" si="8"/>
        <v>13</v>
      </c>
      <c r="C530" s="97" t="s">
        <v>962</v>
      </c>
      <c r="D530" s="98">
        <v>-1039499521.29</v>
      </c>
      <c r="E530" s="98">
        <v>305091053.55000001</v>
      </c>
      <c r="F530" s="98">
        <v>561753163</v>
      </c>
      <c r="G530" s="98">
        <v>-1296161630.74</v>
      </c>
    </row>
    <row r="531" spans="1:7" ht="15" hidden="1" customHeight="1" x14ac:dyDescent="0.25">
      <c r="A531" s="97" t="s">
        <v>856</v>
      </c>
      <c r="B531" s="249">
        <f t="shared" si="8"/>
        <v>9</v>
      </c>
      <c r="C531" s="97" t="s">
        <v>857</v>
      </c>
      <c r="D531" s="98">
        <v>-93741561</v>
      </c>
      <c r="E531" s="98">
        <v>0</v>
      </c>
      <c r="F531" s="98">
        <v>0</v>
      </c>
      <c r="G531" s="98">
        <v>-93741561</v>
      </c>
    </row>
    <row r="532" spans="1:7" ht="15" hidden="1" customHeight="1" x14ac:dyDescent="0.25">
      <c r="A532" s="97" t="s">
        <v>858</v>
      </c>
      <c r="B532" s="249">
        <f t="shared" si="8"/>
        <v>13</v>
      </c>
      <c r="C532" s="97" t="s">
        <v>854</v>
      </c>
      <c r="D532" s="98">
        <v>-93741561</v>
      </c>
      <c r="E532" s="98">
        <v>0</v>
      </c>
      <c r="F532" s="98">
        <v>0</v>
      </c>
      <c r="G532" s="98">
        <v>-93741561</v>
      </c>
    </row>
    <row r="533" spans="1:7" ht="15" hidden="1" customHeight="1" x14ac:dyDescent="0.25">
      <c r="A533" s="97" t="s">
        <v>663</v>
      </c>
      <c r="B533" s="249">
        <f t="shared" si="8"/>
        <v>1</v>
      </c>
      <c r="C533" s="97" t="s">
        <v>664</v>
      </c>
      <c r="D533" s="98">
        <v>0</v>
      </c>
      <c r="E533" s="98">
        <v>179744615408.70001</v>
      </c>
      <c r="F533" s="98">
        <v>179744615408.70001</v>
      </c>
      <c r="G533" s="98">
        <v>0</v>
      </c>
    </row>
    <row r="534" spans="1:7" ht="15" hidden="1" customHeight="1" x14ac:dyDescent="0.25">
      <c r="A534" s="97" t="s">
        <v>665</v>
      </c>
      <c r="B534" s="249">
        <f t="shared" si="8"/>
        <v>3</v>
      </c>
      <c r="C534" s="97" t="s">
        <v>666</v>
      </c>
      <c r="D534" s="98">
        <v>12871418803875.5</v>
      </c>
      <c r="E534" s="98">
        <v>27924017329</v>
      </c>
      <c r="F534" s="98">
        <v>151820598079.70001</v>
      </c>
      <c r="G534" s="98">
        <v>12995315384626.199</v>
      </c>
    </row>
    <row r="535" spans="1:7" ht="30" x14ac:dyDescent="0.25">
      <c r="A535" s="97" t="s">
        <v>667</v>
      </c>
      <c r="B535" s="249">
        <f t="shared" si="8"/>
        <v>6</v>
      </c>
      <c r="C535" s="97" t="s">
        <v>627</v>
      </c>
      <c r="D535" s="98">
        <v>12871418803875.5</v>
      </c>
      <c r="E535" s="98">
        <v>27924017329</v>
      </c>
      <c r="F535" s="98">
        <v>151820598079.70001</v>
      </c>
      <c r="G535" s="98">
        <v>12995315384626.199</v>
      </c>
    </row>
    <row r="536" spans="1:7" ht="15" hidden="1" customHeight="1" x14ac:dyDescent="0.25">
      <c r="A536" s="97" t="s">
        <v>668</v>
      </c>
      <c r="B536" s="249">
        <f t="shared" si="8"/>
        <v>9</v>
      </c>
      <c r="C536" s="97" t="s">
        <v>669</v>
      </c>
      <c r="D536" s="98">
        <v>12871418803875.5</v>
      </c>
      <c r="E536" s="98">
        <v>27924017329</v>
      </c>
      <c r="F536" s="98">
        <v>151820598079.70001</v>
      </c>
      <c r="G536" s="98">
        <v>12995315384626.199</v>
      </c>
    </row>
    <row r="537" spans="1:7" ht="15" hidden="1" customHeight="1" x14ac:dyDescent="0.25">
      <c r="A537" s="97" t="s">
        <v>670</v>
      </c>
      <c r="B537" s="249">
        <f t="shared" si="8"/>
        <v>13</v>
      </c>
      <c r="C537" s="97" t="s">
        <v>669</v>
      </c>
      <c r="D537" s="98">
        <v>12871418803875.5</v>
      </c>
      <c r="E537" s="98">
        <v>27924017329</v>
      </c>
      <c r="F537" s="98">
        <v>151820598079.70001</v>
      </c>
      <c r="G537" s="98">
        <v>12995315384626.199</v>
      </c>
    </row>
    <row r="538" spans="1:7" ht="15" hidden="1" customHeight="1" x14ac:dyDescent="0.25">
      <c r="A538" s="97" t="s">
        <v>671</v>
      </c>
      <c r="B538" s="249">
        <f t="shared" si="8"/>
        <v>3</v>
      </c>
      <c r="C538" s="97" t="s">
        <v>672</v>
      </c>
      <c r="D538" s="98">
        <v>567344987.55999994</v>
      </c>
      <c r="E538" s="98">
        <v>0</v>
      </c>
      <c r="F538" s="98">
        <v>0</v>
      </c>
      <c r="G538" s="98">
        <v>567344987.55999994</v>
      </c>
    </row>
    <row r="539" spans="1:7" x14ac:dyDescent="0.25">
      <c r="A539" s="97" t="s">
        <v>673</v>
      </c>
      <c r="B539" s="249">
        <f t="shared" si="8"/>
        <v>6</v>
      </c>
      <c r="C539" s="97" t="s">
        <v>674</v>
      </c>
      <c r="D539" s="98">
        <v>28560000</v>
      </c>
      <c r="E539" s="98">
        <v>0</v>
      </c>
      <c r="F539" s="98">
        <v>0</v>
      </c>
      <c r="G539" s="98">
        <v>28560000</v>
      </c>
    </row>
    <row r="540" spans="1:7" ht="15" hidden="1" customHeight="1" x14ac:dyDescent="0.25">
      <c r="A540" s="97" t="s">
        <v>675</v>
      </c>
      <c r="B540" s="249">
        <f t="shared" si="8"/>
        <v>9</v>
      </c>
      <c r="C540" s="97" t="s">
        <v>676</v>
      </c>
      <c r="D540" s="98">
        <v>28560000</v>
      </c>
      <c r="E540" s="98">
        <v>0</v>
      </c>
      <c r="F540" s="98">
        <v>0</v>
      </c>
      <c r="G540" s="98">
        <v>28560000</v>
      </c>
    </row>
    <row r="541" spans="1:7" ht="15" hidden="1" customHeight="1" x14ac:dyDescent="0.25">
      <c r="A541" s="97" t="s">
        <v>677</v>
      </c>
      <c r="B541" s="249">
        <f t="shared" si="8"/>
        <v>13</v>
      </c>
      <c r="C541" s="97" t="s">
        <v>676</v>
      </c>
      <c r="D541" s="98">
        <v>28560000</v>
      </c>
      <c r="E541" s="98">
        <v>0</v>
      </c>
      <c r="F541" s="98">
        <v>0</v>
      </c>
      <c r="G541" s="98">
        <v>28560000</v>
      </c>
    </row>
    <row r="542" spans="1:7" x14ac:dyDescent="0.25">
      <c r="A542" s="97" t="s">
        <v>678</v>
      </c>
      <c r="B542" s="249">
        <f t="shared" si="8"/>
        <v>6</v>
      </c>
      <c r="C542" s="97" t="s">
        <v>679</v>
      </c>
      <c r="D542" s="98">
        <v>538784987.55999994</v>
      </c>
      <c r="E542" s="98">
        <v>0</v>
      </c>
      <c r="F542" s="98">
        <v>0</v>
      </c>
      <c r="G542" s="98">
        <v>538784987.55999994</v>
      </c>
    </row>
    <row r="543" spans="1:7" ht="15" hidden="1" customHeight="1" x14ac:dyDescent="0.25">
      <c r="A543" s="97" t="s">
        <v>680</v>
      </c>
      <c r="B543" s="249">
        <f t="shared" si="8"/>
        <v>9</v>
      </c>
      <c r="C543" s="97" t="s">
        <v>681</v>
      </c>
      <c r="D543" s="98">
        <v>538784987.55999994</v>
      </c>
      <c r="E543" s="98">
        <v>0</v>
      </c>
      <c r="F543" s="98">
        <v>0</v>
      </c>
      <c r="G543" s="98">
        <v>538784987.55999994</v>
      </c>
    </row>
    <row r="544" spans="1:7" ht="15" hidden="1" customHeight="1" x14ac:dyDescent="0.25">
      <c r="A544" s="97" t="s">
        <v>682</v>
      </c>
      <c r="B544" s="249">
        <f t="shared" si="8"/>
        <v>13</v>
      </c>
      <c r="C544" s="97" t="s">
        <v>681</v>
      </c>
      <c r="D544" s="98">
        <v>538784987.55999994</v>
      </c>
      <c r="E544" s="98">
        <v>0</v>
      </c>
      <c r="F544" s="98">
        <v>0</v>
      </c>
      <c r="G544" s="98">
        <v>538784987.55999994</v>
      </c>
    </row>
    <row r="545" spans="1:8" ht="15" hidden="1" customHeight="1" x14ac:dyDescent="0.25">
      <c r="A545" s="97" t="s">
        <v>683</v>
      </c>
      <c r="B545" s="249">
        <f t="shared" si="8"/>
        <v>3</v>
      </c>
      <c r="C545" s="97" t="s">
        <v>684</v>
      </c>
      <c r="D545" s="98">
        <v>-12871986148863.1</v>
      </c>
      <c r="E545" s="98">
        <v>151820598079.70001</v>
      </c>
      <c r="F545" s="98">
        <v>27924017329</v>
      </c>
      <c r="G545" s="98">
        <v>-12995882729613.801</v>
      </c>
    </row>
    <row r="546" spans="1:8" x14ac:dyDescent="0.25">
      <c r="A546" s="97" t="s">
        <v>685</v>
      </c>
      <c r="B546" s="249">
        <f t="shared" si="8"/>
        <v>6</v>
      </c>
      <c r="C546" s="97" t="s">
        <v>686</v>
      </c>
      <c r="D546" s="98">
        <v>-12871418803875.5</v>
      </c>
      <c r="E546" s="98">
        <v>151820598079.70001</v>
      </c>
      <c r="F546" s="98">
        <v>27924017329</v>
      </c>
      <c r="G546" s="98">
        <v>-12995315384626.199</v>
      </c>
    </row>
    <row r="547" spans="1:8" ht="30" hidden="1" customHeight="1" x14ac:dyDescent="0.25">
      <c r="A547" s="97" t="s">
        <v>687</v>
      </c>
      <c r="B547" s="249">
        <f t="shared" si="8"/>
        <v>9</v>
      </c>
      <c r="C547" s="97" t="s">
        <v>650</v>
      </c>
      <c r="D547" s="98">
        <v>-12871418803875.5</v>
      </c>
      <c r="E547" s="98">
        <v>151820598079.70001</v>
      </c>
      <c r="F547" s="98">
        <v>27924017329</v>
      </c>
      <c r="G547" s="98">
        <v>-12995315384626.199</v>
      </c>
    </row>
    <row r="548" spans="1:8" ht="30" hidden="1" customHeight="1" x14ac:dyDescent="0.25">
      <c r="A548" s="97" t="s">
        <v>688</v>
      </c>
      <c r="B548" s="249">
        <f t="shared" si="8"/>
        <v>13</v>
      </c>
      <c r="C548" s="97" t="s">
        <v>650</v>
      </c>
      <c r="D548" s="98">
        <v>-12871418803875.5</v>
      </c>
      <c r="E548" s="98">
        <v>151820598079.70001</v>
      </c>
      <c r="F548" s="98">
        <v>27924017329</v>
      </c>
      <c r="G548" s="98">
        <v>-12995315384626.199</v>
      </c>
    </row>
    <row r="549" spans="1:8" x14ac:dyDescent="0.25">
      <c r="A549" s="97" t="s">
        <v>689</v>
      </c>
      <c r="B549" s="249">
        <f t="shared" si="8"/>
        <v>6</v>
      </c>
      <c r="C549" s="97" t="s">
        <v>690</v>
      </c>
      <c r="D549" s="98">
        <v>-567344987.55999994</v>
      </c>
      <c r="E549" s="98">
        <v>0</v>
      </c>
      <c r="F549" s="98">
        <v>0</v>
      </c>
      <c r="G549" s="98">
        <v>-567344987.55999994</v>
      </c>
    </row>
    <row r="550" spans="1:8" ht="15" hidden="1" customHeight="1" x14ac:dyDescent="0.25">
      <c r="A550" s="97" t="s">
        <v>691</v>
      </c>
      <c r="B550" s="249">
        <f t="shared" si="8"/>
        <v>9</v>
      </c>
      <c r="C550" s="97" t="s">
        <v>692</v>
      </c>
      <c r="D550" s="98">
        <v>-28560000</v>
      </c>
      <c r="E550" s="98">
        <v>0</v>
      </c>
      <c r="F550" s="98">
        <v>0</v>
      </c>
      <c r="G550" s="98">
        <v>-28560000</v>
      </c>
    </row>
    <row r="551" spans="1:8" ht="15" hidden="1" customHeight="1" x14ac:dyDescent="0.25">
      <c r="A551" s="97" t="s">
        <v>693</v>
      </c>
      <c r="B551" s="249">
        <f t="shared" si="8"/>
        <v>13</v>
      </c>
      <c r="C551" s="97" t="s">
        <v>692</v>
      </c>
      <c r="D551" s="98">
        <v>-28560000</v>
      </c>
      <c r="E551" s="98">
        <v>0</v>
      </c>
      <c r="F551" s="98">
        <v>0</v>
      </c>
      <c r="G551" s="98">
        <v>-28560000</v>
      </c>
    </row>
    <row r="552" spans="1:8" ht="15" hidden="1" customHeight="1" x14ac:dyDescent="0.25">
      <c r="A552" s="97" t="s">
        <v>694</v>
      </c>
      <c r="B552" s="249">
        <f t="shared" si="8"/>
        <v>9</v>
      </c>
      <c r="C552" s="97" t="s">
        <v>695</v>
      </c>
      <c r="D552" s="98">
        <v>-538784987.55999994</v>
      </c>
      <c r="E552" s="98">
        <v>0</v>
      </c>
      <c r="F552" s="98">
        <v>0</v>
      </c>
      <c r="G552" s="98">
        <v>-538784987.55999994</v>
      </c>
    </row>
    <row r="553" spans="1:8" ht="15" hidden="1" customHeight="1" x14ac:dyDescent="0.25">
      <c r="A553" s="97" t="s">
        <v>696</v>
      </c>
      <c r="B553" s="249">
        <f t="shared" si="8"/>
        <v>13</v>
      </c>
      <c r="C553" s="97" t="s">
        <v>681</v>
      </c>
      <c r="D553" s="98">
        <v>-538784987.55999994</v>
      </c>
      <c r="E553" s="98">
        <v>0</v>
      </c>
      <c r="F553" s="98">
        <v>0</v>
      </c>
      <c r="G553" s="98">
        <v>-538784987.55999994</v>
      </c>
    </row>
    <row r="554" spans="1:8" ht="15" hidden="1" customHeight="1" x14ac:dyDescent="0.25">
      <c r="A554" s="97"/>
      <c r="B554" s="249">
        <f t="shared" si="8"/>
        <v>0</v>
      </c>
      <c r="C554" s="97" t="s">
        <v>697</v>
      </c>
      <c r="D554" s="98">
        <v>602497357738.18005</v>
      </c>
      <c r="E554" s="98">
        <v>507118787797.96997</v>
      </c>
      <c r="F554" s="98">
        <v>507118787797.96997</v>
      </c>
      <c r="G554" s="98">
        <v>832247621723.31995</v>
      </c>
    </row>
    <row r="555" spans="1:8" ht="15" hidden="1" customHeight="1" x14ac:dyDescent="0.25">
      <c r="H555" s="95">
        <f>+G324-G358</f>
        <v>53008867787.869995</v>
      </c>
    </row>
  </sheetData>
  <autoFilter ref="A9:G555">
    <filterColumn colId="1">
      <filters>
        <filter val="6"/>
      </filters>
    </filterColumn>
  </autoFilter>
  <pageMargins left="0.75" right="0.75" top="1" bottom="1" header="0.5" footer="0.5"/>
  <pageSetup paperSize="5" orientation="portrait" r:id="rId1"/>
  <drawing r:id="rId2"/>
  <legacyDrawing r:id="rId3"/>
  <controls>
    <mc:AlternateContent xmlns:mc="http://schemas.openxmlformats.org/markup-compatibility/2006">
      <mc:Choice Requires="x14">
        <control shapeId="65538" r:id="rId4" name="Control 2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65538" r:id="rId4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Estado Situacion Financiera</vt:lpstr>
      <vt:lpstr>Estado de Resultados</vt:lpstr>
      <vt:lpstr>30 SEPT2025</vt:lpstr>
      <vt:lpstr>30 SEPT2024</vt:lpstr>
      <vt:lpstr>30JUNIO2025</vt:lpstr>
      <vt:lpstr>'Estado de Resultados'!Área_de_impresión</vt:lpstr>
      <vt:lpstr>'Estado Situacion Financiera'!Área_de_impresión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2025-11-18T17:12:08Z</cp:lastPrinted>
  <dcterms:created xsi:type="dcterms:W3CDTF">2021-10-01T15:53:56Z</dcterms:created>
  <dcterms:modified xsi:type="dcterms:W3CDTF">2025-11-18T17:12:12Z</dcterms:modified>
</cp:coreProperties>
</file>